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korisnik\Desktop\Moji dokumenti\FINAN. IZVJEŠTAJI\2022\"/>
    </mc:Choice>
  </mc:AlternateContent>
  <xr:revisionPtr revIDLastSave="0" documentId="13_ncr:1_{51053C3B-C26D-4130-BF54-65762E07B84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19440" windowHeight="150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E290" i="9"/>
  <c r="B290" i="9" s="1"/>
  <c r="F289" i="9"/>
  <c r="H288" i="9"/>
  <c r="G288" i="9"/>
  <c r="E288" i="9" s="1"/>
  <c r="B288" i="9" s="1"/>
  <c r="F288" i="9"/>
  <c r="F287" i="9"/>
  <c r="F286" i="9"/>
  <c r="H285" i="9"/>
  <c r="G285" i="9"/>
  <c r="E285" i="9" s="1"/>
  <c r="F285" i="9"/>
  <c r="H284" i="9"/>
  <c r="G284" i="9"/>
  <c r="E284" i="9" s="1"/>
  <c r="B284" i="9" s="1"/>
  <c r="F284" i="9"/>
  <c r="H283" i="9"/>
  <c r="G283" i="9"/>
  <c r="E283" i="9" s="1"/>
  <c r="B283" i="9" s="1"/>
  <c r="F283" i="9"/>
  <c r="F282" i="9"/>
  <c r="H281" i="9"/>
  <c r="E281" i="9" s="1"/>
  <c r="G281" i="9"/>
  <c r="F281" i="9"/>
  <c r="H280" i="9"/>
  <c r="G280" i="9"/>
  <c r="F280" i="9"/>
  <c r="H279" i="9"/>
  <c r="G279" i="9"/>
  <c r="F279" i="9"/>
  <c r="F278" i="9"/>
  <c r="F277" i="9"/>
  <c r="F276" i="9"/>
  <c r="L274" i="9"/>
  <c r="F274" i="9" s="1"/>
  <c r="H274" i="9"/>
  <c r="I273" i="9"/>
  <c r="E273" i="9" s="1"/>
  <c r="H273" i="9"/>
  <c r="F273" i="9"/>
  <c r="E272" i="9"/>
  <c r="M271" i="9"/>
  <c r="L271" i="9"/>
  <c r="F271" i="9" s="1"/>
  <c r="E271" i="9"/>
  <c r="B271" i="9"/>
  <c r="M270" i="9"/>
  <c r="L270" i="9"/>
  <c r="F270" i="9" s="1"/>
  <c r="E270" i="9"/>
  <c r="B270" i="9"/>
  <c r="M269" i="9"/>
  <c r="L269" i="9"/>
  <c r="F269" i="9"/>
  <c r="E269" i="9"/>
  <c r="B269" i="9" s="1"/>
  <c r="M268" i="9"/>
  <c r="L268" i="9"/>
  <c r="F268" i="9"/>
  <c r="E268" i="9"/>
  <c r="B268" i="9" s="1"/>
  <c r="M267" i="9"/>
  <c r="L267" i="9"/>
  <c r="F267" i="9" s="1"/>
  <c r="E267" i="9"/>
  <c r="B267" i="9"/>
  <c r="M266" i="9"/>
  <c r="L266" i="9"/>
  <c r="F266" i="9" s="1"/>
  <c r="E266" i="9"/>
  <c r="B266" i="9"/>
  <c r="M265" i="9"/>
  <c r="L265" i="9"/>
  <c r="F265" i="9"/>
  <c r="E265" i="9"/>
  <c r="B265" i="9" s="1"/>
  <c r="M264" i="9"/>
  <c r="L264" i="9"/>
  <c r="F264" i="9"/>
  <c r="E264" i="9"/>
  <c r="B264" i="9" s="1"/>
  <c r="M263" i="9"/>
  <c r="L263" i="9"/>
  <c r="F263" i="9" s="1"/>
  <c r="E263" i="9"/>
  <c r="B263" i="9"/>
  <c r="M262" i="9"/>
  <c r="L262" i="9"/>
  <c r="F262" i="9" s="1"/>
  <c r="E262" i="9"/>
  <c r="B262" i="9"/>
  <c r="M261" i="9"/>
  <c r="L261" i="9"/>
  <c r="F261" i="9"/>
  <c r="E261" i="9"/>
  <c r="B261" i="9" s="1"/>
  <c r="M260" i="9"/>
  <c r="L260" i="9"/>
  <c r="F260" i="9"/>
  <c r="E260" i="9"/>
  <c r="B260" i="9" s="1"/>
  <c r="M259" i="9"/>
  <c r="L259" i="9"/>
  <c r="F259" i="9" s="1"/>
  <c r="E259" i="9"/>
  <c r="B259" i="9"/>
  <c r="M258" i="9"/>
  <c r="L258" i="9"/>
  <c r="F258" i="9" s="1"/>
  <c r="E258" i="9"/>
  <c r="B258" i="9"/>
  <c r="M257" i="9"/>
  <c r="L257" i="9"/>
  <c r="F257" i="9"/>
  <c r="E257" i="9"/>
  <c r="B257" i="9" s="1"/>
  <c r="M256" i="9"/>
  <c r="L256" i="9"/>
  <c r="F256" i="9"/>
  <c r="E256" i="9"/>
  <c r="B256" i="9" s="1"/>
  <c r="M255" i="9"/>
  <c r="L255" i="9"/>
  <c r="F255" i="9" s="1"/>
  <c r="E255" i="9"/>
  <c r="B255" i="9"/>
  <c r="M254" i="9"/>
  <c r="L254" i="9"/>
  <c r="F254" i="9" s="1"/>
  <c r="E254" i="9"/>
  <c r="B254" i="9"/>
  <c r="M253" i="9"/>
  <c r="L253" i="9"/>
  <c r="F253" i="9"/>
  <c r="E253" i="9"/>
  <c r="B253" i="9" s="1"/>
  <c r="M252" i="9"/>
  <c r="L252" i="9"/>
  <c r="F252" i="9"/>
  <c r="E252" i="9"/>
  <c r="B252" i="9" s="1"/>
  <c r="M251" i="9"/>
  <c r="L251" i="9"/>
  <c r="F251" i="9" s="1"/>
  <c r="E251" i="9"/>
  <c r="B251" i="9"/>
  <c r="M250" i="9"/>
  <c r="L250" i="9"/>
  <c r="F250" i="9" s="1"/>
  <c r="E250" i="9"/>
  <c r="B250" i="9"/>
  <c r="M249" i="9"/>
  <c r="L249" i="9"/>
  <c r="F249" i="9"/>
  <c r="E249" i="9"/>
  <c r="B249" i="9" s="1"/>
  <c r="M248" i="9"/>
  <c r="L248" i="9"/>
  <c r="F248" i="9"/>
  <c r="E248" i="9"/>
  <c r="B248" i="9" s="1"/>
  <c r="M247" i="9"/>
  <c r="L247" i="9"/>
  <c r="F247" i="9" s="1"/>
  <c r="E247" i="9"/>
  <c r="B247" i="9"/>
  <c r="M246" i="9"/>
  <c r="L246" i="9"/>
  <c r="F246" i="9" s="1"/>
  <c r="E246" i="9"/>
  <c r="B246" i="9"/>
  <c r="M245" i="9"/>
  <c r="L245" i="9"/>
  <c r="F245" i="9"/>
  <c r="E245" i="9"/>
  <c r="B245" i="9" s="1"/>
  <c r="M244" i="9"/>
  <c r="L244" i="9"/>
  <c r="F244" i="9"/>
  <c r="E244" i="9"/>
  <c r="B244" i="9" s="1"/>
  <c r="M243" i="9"/>
  <c r="L243" i="9"/>
  <c r="F243" i="9" s="1"/>
  <c r="E243" i="9"/>
  <c r="B243" i="9"/>
  <c r="M242" i="9"/>
  <c r="L242" i="9"/>
  <c r="F242" i="9" s="1"/>
  <c r="E242" i="9"/>
  <c r="B242" i="9"/>
  <c r="M241" i="9"/>
  <c r="L241" i="9"/>
  <c r="F241" i="9"/>
  <c r="E241" i="9"/>
  <c r="B241" i="9" s="1"/>
  <c r="M240" i="9"/>
  <c r="L240" i="9"/>
  <c r="F240" i="9"/>
  <c r="E240" i="9"/>
  <c r="B240" i="9" s="1"/>
  <c r="M239" i="9"/>
  <c r="L239" i="9"/>
  <c r="F239" i="9" s="1"/>
  <c r="E239" i="9"/>
  <c r="B239" i="9"/>
  <c r="M238" i="9"/>
  <c r="L238" i="9"/>
  <c r="F238" i="9" s="1"/>
  <c r="E238" i="9"/>
  <c r="B238" i="9"/>
  <c r="M237" i="9"/>
  <c r="L237" i="9"/>
  <c r="F237" i="9"/>
  <c r="E237" i="9"/>
  <c r="B237" i="9" s="1"/>
  <c r="M236" i="9"/>
  <c r="L236" i="9"/>
  <c r="F236" i="9"/>
  <c r="E236" i="9"/>
  <c r="B236" i="9" s="1"/>
  <c r="M235" i="9"/>
  <c r="L235" i="9"/>
  <c r="F235" i="9" s="1"/>
  <c r="E235" i="9"/>
  <c r="B235" i="9"/>
  <c r="M234" i="9"/>
  <c r="L234" i="9"/>
  <c r="F234" i="9" s="1"/>
  <c r="E234" i="9"/>
  <c r="B234" i="9"/>
  <c r="M233" i="9"/>
  <c r="L233" i="9"/>
  <c r="F233" i="9"/>
  <c r="E233" i="9"/>
  <c r="B233" i="9" s="1"/>
  <c r="M232" i="9"/>
  <c r="L232" i="9"/>
  <c r="F232" i="9"/>
  <c r="E232" i="9"/>
  <c r="B232" i="9" s="1"/>
  <c r="M231" i="9"/>
  <c r="L231" i="9"/>
  <c r="F231" i="9" s="1"/>
  <c r="E231" i="9"/>
  <c r="B231" i="9"/>
  <c r="M230" i="9"/>
  <c r="L230" i="9"/>
  <c r="F230" i="9" s="1"/>
  <c r="E230" i="9"/>
  <c r="B230" i="9"/>
  <c r="M229" i="9"/>
  <c r="L229" i="9"/>
  <c r="F229" i="9"/>
  <c r="E229" i="9"/>
  <c r="B229" i="9" s="1"/>
  <c r="M228" i="9"/>
  <c r="L228" i="9"/>
  <c r="F228" i="9"/>
  <c r="E228" i="9"/>
  <c r="B228" i="9" s="1"/>
  <c r="M227" i="9"/>
  <c r="L227" i="9"/>
  <c r="F227" i="9" s="1"/>
  <c r="E227" i="9"/>
  <c r="B227" i="9"/>
  <c r="M226" i="9"/>
  <c r="L226" i="9"/>
  <c r="F226" i="9" s="1"/>
  <c r="E226" i="9"/>
  <c r="B226" i="9"/>
  <c r="H225" i="9"/>
  <c r="G225" i="9"/>
  <c r="F225" i="9"/>
  <c r="E225" i="9"/>
  <c r="B225" i="9" s="1"/>
  <c r="M224" i="9"/>
  <c r="L224" i="9"/>
  <c r="F224" i="9"/>
  <c r="E224" i="9"/>
  <c r="B224" i="9" s="1"/>
  <c r="M223" i="9"/>
  <c r="L223" i="9"/>
  <c r="F223" i="9" s="1"/>
  <c r="E223" i="9"/>
  <c r="B223" i="9"/>
  <c r="M222" i="9"/>
  <c r="L222" i="9"/>
  <c r="F222" i="9" s="1"/>
  <c r="B222" i="9" s="1"/>
  <c r="E222" i="9"/>
  <c r="M221" i="9"/>
  <c r="L221" i="9"/>
  <c r="F221" i="9"/>
  <c r="E221" i="9"/>
  <c r="M220" i="9"/>
  <c r="L220" i="9"/>
  <c r="F220" i="9"/>
  <c r="E220" i="9"/>
  <c r="M219" i="9"/>
  <c r="L219" i="9"/>
  <c r="F219" i="9" s="1"/>
  <c r="B219" i="9" s="1"/>
  <c r="E219" i="9"/>
  <c r="M218" i="9"/>
  <c r="L218" i="9"/>
  <c r="E218" i="9"/>
  <c r="M217" i="9"/>
  <c r="L217" i="9"/>
  <c r="E217" i="9"/>
  <c r="M216" i="9"/>
  <c r="L216" i="9"/>
  <c r="E216" i="9"/>
  <c r="M215" i="9"/>
  <c r="L215" i="9"/>
  <c r="F215" i="9" s="1"/>
  <c r="E215" i="9"/>
  <c r="B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G157" i="9"/>
  <c r="F157" i="9"/>
  <c r="E157" i="9"/>
  <c r="H156" i="9"/>
  <c r="G156" i="9"/>
  <c r="E156" i="9" s="1"/>
  <c r="B156" i="9" s="1"/>
  <c r="F156" i="9"/>
  <c r="H155" i="9"/>
  <c r="G155" i="9"/>
  <c r="E155" i="9" s="1"/>
  <c r="B155" i="9" s="1"/>
  <c r="F155" i="9"/>
  <c r="H154" i="9"/>
  <c r="G154" i="9"/>
  <c r="F154" i="9"/>
  <c r="E154" i="9"/>
  <c r="B154" i="9" s="1"/>
  <c r="H153" i="9"/>
  <c r="G153" i="9"/>
  <c r="F153" i="9"/>
  <c r="E153" i="9"/>
  <c r="H152" i="9"/>
  <c r="G152" i="9"/>
  <c r="E152" i="9" s="1"/>
  <c r="B152" i="9" s="1"/>
  <c r="F152" i="9"/>
  <c r="H151" i="9"/>
  <c r="G151" i="9"/>
  <c r="E151" i="9" s="1"/>
  <c r="B151" i="9" s="1"/>
  <c r="F151" i="9"/>
  <c r="H150" i="9"/>
  <c r="G150" i="9"/>
  <c r="F150" i="9"/>
  <c r="E150" i="9"/>
  <c r="B150" i="9" s="1"/>
  <c r="H149" i="9"/>
  <c r="G149" i="9"/>
  <c r="F149" i="9"/>
  <c r="E149" i="9"/>
  <c r="H148" i="9"/>
  <c r="G148" i="9"/>
  <c r="E148" i="9" s="1"/>
  <c r="B148" i="9" s="1"/>
  <c r="F148" i="9"/>
  <c r="H147" i="9"/>
  <c r="G147" i="9"/>
  <c r="E147" i="9" s="1"/>
  <c r="B147" i="9" s="1"/>
  <c r="F147" i="9"/>
  <c r="H146" i="9"/>
  <c r="G146" i="9"/>
  <c r="F146" i="9"/>
  <c r="E146" i="9"/>
  <c r="B146" i="9" s="1"/>
  <c r="H145" i="9"/>
  <c r="G145" i="9"/>
  <c r="F145" i="9"/>
  <c r="E145" i="9"/>
  <c r="H144" i="9"/>
  <c r="G144" i="9"/>
  <c r="E144" i="9" s="1"/>
  <c r="B144" i="9" s="1"/>
  <c r="F144" i="9"/>
  <c r="H143" i="9"/>
  <c r="G143" i="9"/>
  <c r="E143" i="9" s="1"/>
  <c r="B143" i="9" s="1"/>
  <c r="F143" i="9"/>
  <c r="F142" i="9"/>
  <c r="H141" i="9"/>
  <c r="G141" i="9"/>
  <c r="F141" i="9"/>
  <c r="E141" i="9"/>
  <c r="H140" i="9"/>
  <c r="G140" i="9"/>
  <c r="E140" i="9" s="1"/>
  <c r="F140" i="9"/>
  <c r="H139" i="9"/>
  <c r="G139" i="9"/>
  <c r="F139" i="9"/>
  <c r="H138" i="9"/>
  <c r="G138" i="9"/>
  <c r="F138" i="9"/>
  <c r="E138" i="9"/>
  <c r="B138" i="9" s="1"/>
  <c r="H137" i="9"/>
  <c r="G137" i="9"/>
  <c r="F137" i="9"/>
  <c r="E137" i="9"/>
  <c r="H136" i="9"/>
  <c r="G136" i="9"/>
  <c r="E136" i="9" s="1"/>
  <c r="F136" i="9"/>
  <c r="H135" i="9"/>
  <c r="G135" i="9"/>
  <c r="F135" i="9"/>
  <c r="H134" i="9"/>
  <c r="G134" i="9"/>
  <c r="F134" i="9"/>
  <c r="E134" i="9"/>
  <c r="B134" i="9" s="1"/>
  <c r="H133" i="9"/>
  <c r="G133" i="9"/>
  <c r="F133" i="9"/>
  <c r="E133" i="9"/>
  <c r="H132" i="9"/>
  <c r="G132" i="9"/>
  <c r="E132" i="9" s="1"/>
  <c r="F132" i="9"/>
  <c r="H131" i="9"/>
  <c r="G131" i="9"/>
  <c r="F131" i="9"/>
  <c r="H130" i="9"/>
  <c r="G130" i="9"/>
  <c r="F130" i="9"/>
  <c r="E130" i="9"/>
  <c r="B130" i="9" s="1"/>
  <c r="H129" i="9"/>
  <c r="G129" i="9"/>
  <c r="F129" i="9"/>
  <c r="E129" i="9"/>
  <c r="H128" i="9"/>
  <c r="G128" i="9"/>
  <c r="E128" i="9" s="1"/>
  <c r="B128" i="9" s="1"/>
  <c r="F128" i="9"/>
  <c r="H127" i="9"/>
  <c r="G127" i="9"/>
  <c r="F127" i="9"/>
  <c r="H126" i="9"/>
  <c r="G126" i="9"/>
  <c r="F126" i="9"/>
  <c r="E126" i="9"/>
  <c r="B126" i="9" s="1"/>
  <c r="H125" i="9"/>
  <c r="G125" i="9"/>
  <c r="F125" i="9"/>
  <c r="E125" i="9"/>
  <c r="H124" i="9"/>
  <c r="G124" i="9"/>
  <c r="E124" i="9" s="1"/>
  <c r="F124" i="9"/>
  <c r="H123" i="9"/>
  <c r="G123" i="9"/>
  <c r="F123" i="9"/>
  <c r="H122" i="9"/>
  <c r="G122" i="9"/>
  <c r="F122" i="9"/>
  <c r="E122" i="9"/>
  <c r="B122" i="9" s="1"/>
  <c r="H121" i="9"/>
  <c r="G121" i="9"/>
  <c r="F121" i="9"/>
  <c r="E121" i="9"/>
  <c r="H120" i="9"/>
  <c r="G120" i="9"/>
  <c r="E120" i="9" s="1"/>
  <c r="F120" i="9"/>
  <c r="H119" i="9"/>
  <c r="G119" i="9"/>
  <c r="F119" i="9"/>
  <c r="H118" i="9"/>
  <c r="G118" i="9"/>
  <c r="F118" i="9"/>
  <c r="E118" i="9"/>
  <c r="B118" i="9" s="1"/>
  <c r="H117" i="9"/>
  <c r="G117" i="9"/>
  <c r="F117" i="9"/>
  <c r="E117" i="9"/>
  <c r="H116" i="9"/>
  <c r="G116" i="9"/>
  <c r="E116" i="9" s="1"/>
  <c r="F116" i="9"/>
  <c r="H115" i="9"/>
  <c r="G115" i="9"/>
  <c r="F115" i="9"/>
  <c r="H114" i="9"/>
  <c r="G114" i="9"/>
  <c r="F114" i="9"/>
  <c r="E114" i="9"/>
  <c r="B114" i="9" s="1"/>
  <c r="H113" i="9"/>
  <c r="G113" i="9"/>
  <c r="F113" i="9"/>
  <c r="E113" i="9"/>
  <c r="H112" i="9"/>
  <c r="G112" i="9"/>
  <c r="E112" i="9" s="1"/>
  <c r="B112" i="9" s="1"/>
  <c r="F112" i="9"/>
  <c r="H111" i="9"/>
  <c r="G111" i="9"/>
  <c r="F111" i="9"/>
  <c r="H110" i="9"/>
  <c r="G110" i="9"/>
  <c r="F110" i="9"/>
  <c r="E110" i="9"/>
  <c r="B110" i="9" s="1"/>
  <c r="H109" i="9"/>
  <c r="G109" i="9"/>
  <c r="F109" i="9"/>
  <c r="E109" i="9"/>
  <c r="H108" i="9"/>
  <c r="G108" i="9"/>
  <c r="E108" i="9" s="1"/>
  <c r="F108" i="9"/>
  <c r="H107" i="9"/>
  <c r="G107" i="9"/>
  <c r="F107" i="9"/>
  <c r="H106" i="9"/>
  <c r="G106" i="9"/>
  <c r="F106" i="9"/>
  <c r="E106" i="9"/>
  <c r="B106" i="9" s="1"/>
  <c r="H105" i="9"/>
  <c r="G105" i="9"/>
  <c r="F105" i="9"/>
  <c r="E105" i="9"/>
  <c r="H104" i="9"/>
  <c r="G104" i="9"/>
  <c r="E104" i="9" s="1"/>
  <c r="F104" i="9"/>
  <c r="H103" i="9"/>
  <c r="G103" i="9"/>
  <c r="F103" i="9"/>
  <c r="H102" i="9"/>
  <c r="G102" i="9"/>
  <c r="F102" i="9"/>
  <c r="E102" i="9"/>
  <c r="B102" i="9" s="1"/>
  <c r="H101" i="9"/>
  <c r="G101" i="9"/>
  <c r="F101" i="9"/>
  <c r="E101" i="9"/>
  <c r="H100" i="9"/>
  <c r="G100" i="9"/>
  <c r="E100" i="9" s="1"/>
  <c r="F100" i="9"/>
  <c r="H99" i="9"/>
  <c r="G99" i="9"/>
  <c r="F99" i="9"/>
  <c r="H98" i="9"/>
  <c r="G98" i="9"/>
  <c r="F98" i="9"/>
  <c r="E98" i="9"/>
  <c r="B98" i="9" s="1"/>
  <c r="H97" i="9"/>
  <c r="G97" i="9"/>
  <c r="E97" i="9" s="1"/>
  <c r="F97" i="9"/>
  <c r="H96" i="9"/>
  <c r="G96" i="9"/>
  <c r="E96" i="9" s="1"/>
  <c r="B96" i="9" s="1"/>
  <c r="F96" i="9"/>
  <c r="H95" i="9"/>
  <c r="G95" i="9"/>
  <c r="F95" i="9"/>
  <c r="H94" i="9"/>
  <c r="G94" i="9"/>
  <c r="F94" i="9"/>
  <c r="E94" i="9"/>
  <c r="B94" i="9" s="1"/>
  <c r="H93" i="9"/>
  <c r="G93" i="9"/>
  <c r="F93" i="9"/>
  <c r="E93" i="9"/>
  <c r="H92" i="9"/>
  <c r="G92" i="9"/>
  <c r="E92" i="9" s="1"/>
  <c r="F92" i="9"/>
  <c r="H91" i="9"/>
  <c r="G91" i="9"/>
  <c r="F91" i="9"/>
  <c r="H90" i="9"/>
  <c r="G90" i="9"/>
  <c r="F90" i="9"/>
  <c r="E90" i="9"/>
  <c r="B90" i="9" s="1"/>
  <c r="H89" i="9"/>
  <c r="G89" i="9"/>
  <c r="F89" i="9"/>
  <c r="E89" i="9"/>
  <c r="H88" i="9"/>
  <c r="G88" i="9"/>
  <c r="E88" i="9" s="1"/>
  <c r="F88" i="9"/>
  <c r="H87" i="9"/>
  <c r="G87" i="9"/>
  <c r="F87" i="9"/>
  <c r="H86" i="9"/>
  <c r="G86" i="9"/>
  <c r="F86" i="9"/>
  <c r="E86" i="9"/>
  <c r="B86" i="9" s="1"/>
  <c r="H85" i="9"/>
  <c r="G85" i="9"/>
  <c r="F85" i="9"/>
  <c r="E85" i="9"/>
  <c r="H84" i="9"/>
  <c r="G84" i="9"/>
  <c r="E84" i="9" s="1"/>
  <c r="F84" i="9"/>
  <c r="H83" i="9"/>
  <c r="G83" i="9"/>
  <c r="F83" i="9"/>
  <c r="H82" i="9"/>
  <c r="G82" i="9"/>
  <c r="F82" i="9"/>
  <c r="E82" i="9"/>
  <c r="B82" i="9" s="1"/>
  <c r="H81" i="9"/>
  <c r="G81" i="9"/>
  <c r="F81" i="9"/>
  <c r="E81" i="9"/>
  <c r="H80" i="9"/>
  <c r="G80" i="9"/>
  <c r="E80" i="9" s="1"/>
  <c r="B80" i="9" s="1"/>
  <c r="F80" i="9"/>
  <c r="H79" i="9"/>
  <c r="G79" i="9"/>
  <c r="F79" i="9"/>
  <c r="H78" i="9"/>
  <c r="G78" i="9"/>
  <c r="F78" i="9"/>
  <c r="E78" i="9"/>
  <c r="B78" i="9" s="1"/>
  <c r="H77" i="9"/>
  <c r="G77" i="9"/>
  <c r="F77" i="9"/>
  <c r="E77" i="9"/>
  <c r="H76" i="9"/>
  <c r="G76" i="9"/>
  <c r="E76" i="9" s="1"/>
  <c r="F76" i="9"/>
  <c r="H75" i="9"/>
  <c r="G75" i="9"/>
  <c r="F75" i="9"/>
  <c r="H74" i="9"/>
  <c r="G74" i="9"/>
  <c r="F74" i="9"/>
  <c r="E74" i="9"/>
  <c r="B74" i="9" s="1"/>
  <c r="H73" i="9"/>
  <c r="G73" i="9"/>
  <c r="F73" i="9"/>
  <c r="E73" i="9"/>
  <c r="H72" i="9"/>
  <c r="G72" i="9"/>
  <c r="E72" i="9" s="1"/>
  <c r="F72" i="9"/>
  <c r="H71" i="9"/>
  <c r="G71" i="9"/>
  <c r="F71" i="9"/>
  <c r="H70" i="9"/>
  <c r="G70" i="9"/>
  <c r="F70" i="9"/>
  <c r="E70" i="9"/>
  <c r="B70" i="9" s="1"/>
  <c r="H69" i="9"/>
  <c r="G69" i="9"/>
  <c r="F69" i="9"/>
  <c r="E69" i="9"/>
  <c r="H68" i="9"/>
  <c r="G68" i="9"/>
  <c r="E68" i="9" s="1"/>
  <c r="F68" i="9"/>
  <c r="H67" i="9"/>
  <c r="G67" i="9"/>
  <c r="F67" i="9"/>
  <c r="H66" i="9"/>
  <c r="G66" i="9"/>
  <c r="F66" i="9"/>
  <c r="E66" i="9"/>
  <c r="B66" i="9" s="1"/>
  <c r="H65" i="9"/>
  <c r="G65" i="9"/>
  <c r="F65" i="9"/>
  <c r="E65" i="9"/>
  <c r="H64" i="9"/>
  <c r="G64" i="9"/>
  <c r="E64" i="9" s="1"/>
  <c r="B64" i="9" s="1"/>
  <c r="F64" i="9"/>
  <c r="H63" i="9"/>
  <c r="G63" i="9"/>
  <c r="F63" i="9"/>
  <c r="H62" i="9"/>
  <c r="G62" i="9"/>
  <c r="F62" i="9"/>
  <c r="E62" i="9"/>
  <c r="B62" i="9" s="1"/>
  <c r="H61" i="9"/>
  <c r="G61" i="9"/>
  <c r="F61" i="9"/>
  <c r="E61" i="9"/>
  <c r="H60" i="9"/>
  <c r="G60" i="9"/>
  <c r="E60" i="9" s="1"/>
  <c r="F60" i="9"/>
  <c r="H59" i="9"/>
  <c r="G59" i="9"/>
  <c r="F59" i="9"/>
  <c r="H58" i="9"/>
  <c r="G58" i="9"/>
  <c r="F58" i="9"/>
  <c r="E58" i="9"/>
  <c r="B58" i="9" s="1"/>
  <c r="H57" i="9"/>
  <c r="G57" i="9"/>
  <c r="F57" i="9"/>
  <c r="E57" i="9"/>
  <c r="H56" i="9"/>
  <c r="G56" i="9"/>
  <c r="E56" i="9" s="1"/>
  <c r="F56" i="9"/>
  <c r="H55" i="9"/>
  <c r="G55" i="9"/>
  <c r="F55" i="9"/>
  <c r="H54" i="9"/>
  <c r="G54" i="9"/>
  <c r="F54" i="9"/>
  <c r="E54" i="9"/>
  <c r="B54" i="9" s="1"/>
  <c r="H53" i="9"/>
  <c r="G53" i="9"/>
  <c r="E53" i="9" s="1"/>
  <c r="F53" i="9"/>
  <c r="H52" i="9"/>
  <c r="G52" i="9"/>
  <c r="E52" i="9" s="1"/>
  <c r="B52" i="9" s="1"/>
  <c r="F52" i="9"/>
  <c r="H51" i="9"/>
  <c r="G51" i="9"/>
  <c r="E51" i="9" s="1"/>
  <c r="B51" i="9" s="1"/>
  <c r="F51" i="9"/>
  <c r="H50" i="9"/>
  <c r="E50" i="9" s="1"/>
  <c r="B50" i="9" s="1"/>
  <c r="G50" i="9"/>
  <c r="F50" i="9"/>
  <c r="H49" i="9"/>
  <c r="G49" i="9"/>
  <c r="F49" i="9"/>
  <c r="E49" i="9"/>
  <c r="B49" i="9" s="1"/>
  <c r="H48" i="9"/>
  <c r="G48" i="9"/>
  <c r="E48" i="9" s="1"/>
  <c r="F48" i="9"/>
  <c r="B48" i="9"/>
  <c r="H47" i="9"/>
  <c r="G47" i="9"/>
  <c r="F47" i="9"/>
  <c r="E47" i="9"/>
  <c r="B47" i="9" s="1"/>
  <c r="H46" i="9"/>
  <c r="G46" i="9"/>
  <c r="F46" i="9"/>
  <c r="H45" i="9"/>
  <c r="G45" i="9"/>
  <c r="E45" i="9" s="1"/>
  <c r="B45" i="9" s="1"/>
  <c r="F45" i="9"/>
  <c r="H44" i="9"/>
  <c r="G44" i="9"/>
  <c r="E44" i="9" s="1"/>
  <c r="B44" i="9" s="1"/>
  <c r="F44" i="9"/>
  <c r="H43" i="9"/>
  <c r="G43" i="9"/>
  <c r="E43" i="9" s="1"/>
  <c r="B43" i="9" s="1"/>
  <c r="F43" i="9"/>
  <c r="H42" i="9"/>
  <c r="G42" i="9"/>
  <c r="F42" i="9"/>
  <c r="H41" i="9"/>
  <c r="G41" i="9"/>
  <c r="F41" i="9"/>
  <c r="E41" i="9"/>
  <c r="B41" i="9" s="1"/>
  <c r="H40" i="9"/>
  <c r="G40" i="9"/>
  <c r="E40" i="9" s="1"/>
  <c r="B40" i="9" s="1"/>
  <c r="F40" i="9"/>
  <c r="H39" i="9"/>
  <c r="E39" i="9" s="1"/>
  <c r="B39" i="9" s="1"/>
  <c r="G39" i="9"/>
  <c r="F39" i="9"/>
  <c r="H38" i="9"/>
  <c r="E38" i="9" s="1"/>
  <c r="B38" i="9" s="1"/>
  <c r="G38" i="9"/>
  <c r="F38" i="9"/>
  <c r="H37" i="9"/>
  <c r="G37" i="9"/>
  <c r="F37" i="9"/>
  <c r="H36" i="9"/>
  <c r="G36" i="9"/>
  <c r="E36" i="9" s="1"/>
  <c r="B36" i="9" s="1"/>
  <c r="F36" i="9"/>
  <c r="H35" i="9"/>
  <c r="G35" i="9"/>
  <c r="E35" i="9" s="1"/>
  <c r="B35" i="9" s="1"/>
  <c r="F35" i="9"/>
  <c r="H34" i="9"/>
  <c r="G34" i="9"/>
  <c r="F34" i="9"/>
  <c r="H33" i="9"/>
  <c r="G33" i="9"/>
  <c r="F33" i="9"/>
  <c r="E33" i="9"/>
  <c r="B33" i="9" s="1"/>
  <c r="H32" i="9"/>
  <c r="G32" i="9"/>
  <c r="E32" i="9" s="1"/>
  <c r="F32" i="9"/>
  <c r="B32" i="9"/>
  <c r="H31" i="9"/>
  <c r="G31" i="9"/>
  <c r="F31" i="9"/>
  <c r="E31" i="9"/>
  <c r="B31" i="9" s="1"/>
  <c r="H30" i="9"/>
  <c r="G30" i="9"/>
  <c r="F30" i="9"/>
  <c r="H29" i="9"/>
  <c r="G29" i="9"/>
  <c r="E29" i="9" s="1"/>
  <c r="B29" i="9" s="1"/>
  <c r="F29" i="9"/>
  <c r="H28" i="9"/>
  <c r="G28" i="9"/>
  <c r="E28" i="9" s="1"/>
  <c r="B28" i="9" s="1"/>
  <c r="F28" i="9"/>
  <c r="H27" i="9"/>
  <c r="G27" i="9"/>
  <c r="E27" i="9" s="1"/>
  <c r="B27" i="9" s="1"/>
  <c r="F27" i="9"/>
  <c r="H26" i="9"/>
  <c r="G26" i="9"/>
  <c r="F26" i="9"/>
  <c r="H25" i="9"/>
  <c r="G25" i="9"/>
  <c r="F25" i="9"/>
  <c r="E25" i="9"/>
  <c r="B25" i="9" s="1"/>
  <c r="H24" i="9"/>
  <c r="G24" i="9"/>
  <c r="E24" i="9" s="1"/>
  <c r="F24" i="9"/>
  <c r="B24" i="9"/>
  <c r="H23" i="9"/>
  <c r="G23" i="9"/>
  <c r="F23" i="9"/>
  <c r="E23" i="9"/>
  <c r="B23" i="9" s="1"/>
  <c r="H22" i="9"/>
  <c r="G22" i="9"/>
  <c r="F22" i="9"/>
  <c r="H21" i="9"/>
  <c r="G21" i="9"/>
  <c r="E21" i="9" s="1"/>
  <c r="B21" i="9" s="1"/>
  <c r="F21" i="9"/>
  <c r="F20" i="9"/>
  <c r="F4" i="9"/>
  <c r="O3" i="9"/>
  <c r="G274" i="9" s="1"/>
  <c r="I3" i="9"/>
  <c r="H3" i="9"/>
  <c r="G3" i="9"/>
  <c r="D101" i="8"/>
  <c r="C1576" i="1" s="1"/>
  <c r="D95" i="8"/>
  <c r="C1570" i="1" s="1"/>
  <c r="D90" i="8"/>
  <c r="D85" i="8"/>
  <c r="D80" i="8"/>
  <c r="D75" i="8"/>
  <c r="C1550" i="1" s="1"/>
  <c r="D70" i="8"/>
  <c r="D65" i="8"/>
  <c r="D60" i="8"/>
  <c r="D55" i="8"/>
  <c r="D50" i="8"/>
  <c r="D44" i="8"/>
  <c r="D36" i="8"/>
  <c r="D26" i="8"/>
  <c r="C1501" i="1" s="1"/>
  <c r="D18" i="8"/>
  <c r="D8" i="8"/>
  <c r="D6" i="8" s="1"/>
  <c r="E44" i="7"/>
  <c r="D44" i="7"/>
  <c r="E39" i="7"/>
  <c r="D39" i="7"/>
  <c r="D38" i="7" s="1"/>
  <c r="E38" i="7"/>
  <c r="E30" i="7"/>
  <c r="D30" i="7"/>
  <c r="E23" i="7"/>
  <c r="D23" i="7"/>
  <c r="D22" i="7"/>
  <c r="E14" i="7"/>
  <c r="D14" i="7"/>
  <c r="E7" i="7"/>
  <c r="D7" i="7"/>
  <c r="D6" i="7" s="1"/>
  <c r="D5" i="7" s="1"/>
  <c r="E6" i="7"/>
  <c r="D1437" i="1"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1348" i="1" s="1"/>
  <c r="D54" i="6"/>
  <c r="F53" i="6"/>
  <c r="F52" i="6"/>
  <c r="F51" i="6"/>
  <c r="E50" i="6"/>
  <c r="D50" i="6"/>
  <c r="F50" i="6" s="1"/>
  <c r="F49" i="6"/>
  <c r="F48" i="6"/>
  <c r="F47" i="6"/>
  <c r="F46" i="6"/>
  <c r="F45" i="6"/>
  <c r="F44" i="6"/>
  <c r="E43" i="6"/>
  <c r="D43" i="6"/>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7" i="5"/>
  <c r="F256" i="5"/>
  <c r="F255" i="5"/>
  <c r="F254" i="5"/>
  <c r="F253" i="5"/>
  <c r="F252" i="5"/>
  <c r="F251" i="5"/>
  <c r="E250" i="5"/>
  <c r="D250" i="5"/>
  <c r="F250" i="5" s="1"/>
  <c r="F249" i="5"/>
  <c r="F248" i="5"/>
  <c r="F247" i="5"/>
  <c r="E246" i="5"/>
  <c r="E245" i="5" s="1"/>
  <c r="D1222" i="1" s="1"/>
  <c r="D246" i="5"/>
  <c r="F244" i="5"/>
  <c r="F243" i="5"/>
  <c r="E242" i="5"/>
  <c r="D242" i="5"/>
  <c r="F241" i="5"/>
  <c r="F240" i="5"/>
  <c r="E239" i="5"/>
  <c r="D239" i="5"/>
  <c r="F239" i="5" s="1"/>
  <c r="F236" i="5"/>
  <c r="F235" i="5"/>
  <c r="E234" i="5"/>
  <c r="D1211" i="1" s="1"/>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F191" i="5"/>
  <c r="E191" i="5"/>
  <c r="E190" i="5" s="1"/>
  <c r="H291" i="9" s="1"/>
  <c r="D191" i="5"/>
  <c r="F189" i="5"/>
  <c r="F188" i="5"/>
  <c r="F187" i="5"/>
  <c r="F186" i="5"/>
  <c r="F185" i="5"/>
  <c r="F184" i="5"/>
  <c r="F183" i="5"/>
  <c r="F182" i="5"/>
  <c r="F181" i="5"/>
  <c r="E180" i="5"/>
  <c r="D180" i="5"/>
  <c r="F179" i="5"/>
  <c r="F178" i="5"/>
  <c r="E177" i="5"/>
  <c r="D1154" i="1"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F145" i="5"/>
  <c r="F144" i="5"/>
  <c r="F143" i="5"/>
  <c r="F142" i="5"/>
  <c r="E142" i="5"/>
  <c r="D142" i="5"/>
  <c r="F141" i="5"/>
  <c r="F140" i="5"/>
  <c r="F139" i="5"/>
  <c r="F138" i="5"/>
  <c r="F137" i="5"/>
  <c r="F136" i="5"/>
  <c r="E135" i="5"/>
  <c r="D135" i="5"/>
  <c r="D134" i="5" s="1"/>
  <c r="E134" i="5"/>
  <c r="D1112" i="1" s="1"/>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F79" i="5"/>
  <c r="E79" i="5"/>
  <c r="D79" i="5"/>
  <c r="D78" i="5" s="1"/>
  <c r="E78" i="5"/>
  <c r="F77" i="5"/>
  <c r="F76" i="5"/>
  <c r="F75" i="5"/>
  <c r="F74" i="5"/>
  <c r="F73" i="5"/>
  <c r="F72" i="5"/>
  <c r="F71" i="5"/>
  <c r="E70" i="5"/>
  <c r="E69" i="5" s="1"/>
  <c r="D70" i="5"/>
  <c r="C1048" i="1" s="1"/>
  <c r="D69" i="5"/>
  <c r="C1047" i="1" s="1"/>
  <c r="F67" i="5"/>
  <c r="F66" i="5"/>
  <c r="F65" i="5"/>
  <c r="F64" i="5"/>
  <c r="E63" i="5"/>
  <c r="D63" i="5"/>
  <c r="F63" i="5" s="1"/>
  <c r="F62" i="5"/>
  <c r="F61" i="5"/>
  <c r="F60" i="5"/>
  <c r="F59" i="5"/>
  <c r="F58" i="5"/>
  <c r="F57" i="5"/>
  <c r="E56" i="5"/>
  <c r="D1034" i="1" s="1"/>
  <c r="D56" i="5"/>
  <c r="F56" i="5" s="1"/>
  <c r="F55" i="5"/>
  <c r="F54" i="5"/>
  <c r="F53" i="5"/>
  <c r="E52" i="5"/>
  <c r="D52" i="5"/>
  <c r="C1030" i="1"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C1007" i="1" s="1"/>
  <c r="F28" i="5"/>
  <c r="F27" i="5"/>
  <c r="F26" i="5"/>
  <c r="F25" i="5"/>
  <c r="F24" i="5"/>
  <c r="F23" i="5"/>
  <c r="F22" i="5"/>
  <c r="F21" i="5"/>
  <c r="F20" i="5"/>
  <c r="E19" i="5"/>
  <c r="E12" i="5" s="1"/>
  <c r="D990" i="1" s="1"/>
  <c r="D19" i="5"/>
  <c r="C997" i="1" s="1"/>
  <c r="F18" i="5"/>
  <c r="F17" i="5"/>
  <c r="F16" i="5"/>
  <c r="F15" i="5"/>
  <c r="F14" i="5"/>
  <c r="F13" i="5"/>
  <c r="E13" i="5"/>
  <c r="D13" i="5"/>
  <c r="D12" i="5" s="1"/>
  <c r="C990" i="1"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E142" i="9" s="1"/>
  <c r="B142"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E580" i="4"/>
  <c r="F579" i="4"/>
  <c r="F578" i="4"/>
  <c r="F577" i="4"/>
  <c r="E577" i="4"/>
  <c r="D577" i="4"/>
  <c r="F576" i="4"/>
  <c r="F575" i="4"/>
  <c r="F574" i="4"/>
  <c r="E574" i="4"/>
  <c r="D574" i="4"/>
  <c r="F573" i="4"/>
  <c r="F572" i="4"/>
  <c r="E571" i="4"/>
  <c r="D571" i="4"/>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E529" i="4" s="1"/>
  <c r="D530" i="4"/>
  <c r="F527" i="4"/>
  <c r="F526" i="4"/>
  <c r="F525" i="4"/>
  <c r="E525" i="4"/>
  <c r="D525" i="4"/>
  <c r="F524" i="4"/>
  <c r="F523" i="4"/>
  <c r="F522" i="4"/>
  <c r="E522" i="4"/>
  <c r="D522" i="4"/>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E484" i="4"/>
  <c r="F483" i="4"/>
  <c r="F482" i="4"/>
  <c r="E481" i="4"/>
  <c r="D481" i="4"/>
  <c r="F481" i="4" s="1"/>
  <c r="F480" i="4"/>
  <c r="F479" i="4"/>
  <c r="E478" i="4"/>
  <c r="E472" i="4" s="1"/>
  <c r="D466" i="1" s="1"/>
  <c r="D478" i="4"/>
  <c r="F478" i="4" s="1"/>
  <c r="F477" i="4"/>
  <c r="F476" i="4"/>
  <c r="F475" i="4"/>
  <c r="F474" i="4"/>
  <c r="E473" i="4"/>
  <c r="D473" i="4"/>
  <c r="F471" i="4"/>
  <c r="F470" i="4"/>
  <c r="F469" i="4"/>
  <c r="E469" i="4"/>
  <c r="D469" i="4"/>
  <c r="F468" i="4"/>
  <c r="F467" i="4"/>
  <c r="E466" i="4"/>
  <c r="D466" i="4"/>
  <c r="F466" i="4" s="1"/>
  <c r="F465" i="4"/>
  <c r="F464" i="4"/>
  <c r="F463" i="4"/>
  <c r="E463" i="4"/>
  <c r="D463" i="4"/>
  <c r="F462" i="4"/>
  <c r="F461" i="4"/>
  <c r="F460" i="4"/>
  <c r="E460" i="4"/>
  <c r="D460" i="4"/>
  <c r="F459" i="4"/>
  <c r="D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D421" i="4"/>
  <c r="E418" i="4"/>
  <c r="D418" i="4"/>
  <c r="F418" i="4" s="1"/>
  <c r="E417" i="4"/>
  <c r="D417" i="4"/>
  <c r="E416" i="4"/>
  <c r="E643" i="4" s="1"/>
  <c r="D637" i="1" s="1"/>
  <c r="D416" i="4"/>
  <c r="D643" i="4" s="1"/>
  <c r="F643" i="4" s="1"/>
  <c r="F411" i="4"/>
  <c r="F410" i="4"/>
  <c r="F409" i="4"/>
  <c r="F406" i="4"/>
  <c r="F405" i="4"/>
  <c r="F404" i="4"/>
  <c r="F403" i="4"/>
  <c r="E402" i="4"/>
  <c r="D402" i="4"/>
  <c r="F402" i="4" s="1"/>
  <c r="F401" i="4"/>
  <c r="E400" i="4"/>
  <c r="D400" i="4"/>
  <c r="F400" i="4" s="1"/>
  <c r="F399" i="4"/>
  <c r="F398" i="4"/>
  <c r="E397" i="4"/>
  <c r="E396" i="4" s="1"/>
  <c r="D397" i="4"/>
  <c r="F397" i="4" s="1"/>
  <c r="F396" i="4"/>
  <c r="D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E363" i="4" s="1"/>
  <c r="D369" i="4"/>
  <c r="F369" i="4" s="1"/>
  <c r="F368" i="4"/>
  <c r="F367" i="4"/>
  <c r="F366" i="4"/>
  <c r="F365" i="4"/>
  <c r="E364" i="4"/>
  <c r="D364" i="4"/>
  <c r="F364" i="4" s="1"/>
  <c r="F362" i="4"/>
  <c r="F361" i="4"/>
  <c r="F360" i="4"/>
  <c r="F359" i="4"/>
  <c r="F358" i="4"/>
  <c r="F357" i="4"/>
  <c r="F356" i="4"/>
  <c r="E356" i="4"/>
  <c r="D356" i="4"/>
  <c r="F355" i="4"/>
  <c r="F354" i="4"/>
  <c r="F353" i="4"/>
  <c r="E352" i="4"/>
  <c r="D352" i="4"/>
  <c r="D351" i="4" s="1"/>
  <c r="F351" i="4" s="1"/>
  <c r="E351" i="4"/>
  <c r="F349" i="4"/>
  <c r="E348" i="4"/>
  <c r="D348" i="4"/>
  <c r="F348" i="4" s="1"/>
  <c r="F347" i="4"/>
  <c r="F346" i="4"/>
  <c r="E345" i="4"/>
  <c r="E344" i="4" s="1"/>
  <c r="D345" i="4"/>
  <c r="F345" i="4" s="1"/>
  <c r="F344" i="4"/>
  <c r="D344" i="4"/>
  <c r="F343" i="4"/>
  <c r="F342" i="4"/>
  <c r="F341" i="4"/>
  <c r="F340" i="4"/>
  <c r="F339" i="4"/>
  <c r="E339" i="4"/>
  <c r="D334" i="1" s="1"/>
  <c r="D339" i="4"/>
  <c r="F338" i="4"/>
  <c r="F337" i="4"/>
  <c r="F336" i="4"/>
  <c r="E336" i="4"/>
  <c r="D336" i="4"/>
  <c r="F335" i="4"/>
  <c r="F334" i="4"/>
  <c r="F333" i="4"/>
  <c r="F332" i="4"/>
  <c r="F331" i="4"/>
  <c r="E331" i="4"/>
  <c r="D326" i="1" s="1"/>
  <c r="D331" i="4"/>
  <c r="F330" i="4"/>
  <c r="F329" i="4"/>
  <c r="F328" i="4"/>
  <c r="F327" i="4"/>
  <c r="E326" i="4"/>
  <c r="D326" i="4"/>
  <c r="F326" i="4" s="1"/>
  <c r="F325" i="4"/>
  <c r="F324" i="4"/>
  <c r="F323" i="4"/>
  <c r="F322" i="4"/>
  <c r="F321" i="4"/>
  <c r="F320" i="4"/>
  <c r="F319" i="4"/>
  <c r="F318" i="4"/>
  <c r="F317" i="4"/>
  <c r="E317" i="4"/>
  <c r="D317" i="4"/>
  <c r="F316" i="4"/>
  <c r="F315" i="4"/>
  <c r="F314" i="4"/>
  <c r="F313" i="4"/>
  <c r="E312" i="4"/>
  <c r="F312" i="4" s="1"/>
  <c r="D312" i="4"/>
  <c r="F310" i="4"/>
  <c r="F309" i="4"/>
  <c r="F308" i="4"/>
  <c r="F307" i="4"/>
  <c r="F306" i="4"/>
  <c r="F305" i="4"/>
  <c r="E304" i="4"/>
  <c r="D304" i="4"/>
  <c r="F304" i="4" s="1"/>
  <c r="F303" i="4"/>
  <c r="F302" i="4"/>
  <c r="F301" i="4"/>
  <c r="F300" i="4"/>
  <c r="E300" i="4"/>
  <c r="D300" i="4"/>
  <c r="E299" i="4"/>
  <c r="F296" i="4"/>
  <c r="F295" i="4"/>
  <c r="F294" i="4"/>
  <c r="F293" i="4"/>
  <c r="F292" i="4"/>
  <c r="E288" i="4"/>
  <c r="D284" i="1" s="1"/>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D263" i="4"/>
  <c r="F263" i="4" s="1"/>
  <c r="F262" i="4"/>
  <c r="F261" i="4"/>
  <c r="F260" i="4"/>
  <c r="F259" i="4"/>
  <c r="E259" i="4"/>
  <c r="D259" i="4"/>
  <c r="F258" i="4"/>
  <c r="F257" i="4"/>
  <c r="F256" i="4"/>
  <c r="F255" i="4"/>
  <c r="F254" i="4"/>
  <c r="F253" i="4"/>
  <c r="E253" i="4"/>
  <c r="D253" i="4"/>
  <c r="D252" i="4" s="1"/>
  <c r="F252" i="4" s="1"/>
  <c r="E252" i="4"/>
  <c r="F251" i="4"/>
  <c r="F250" i="4"/>
  <c r="F249" i="4"/>
  <c r="F248" i="4"/>
  <c r="F247" i="4"/>
  <c r="E247" i="4"/>
  <c r="D247" i="4"/>
  <c r="F246" i="4"/>
  <c r="F245" i="4"/>
  <c r="E244" i="4"/>
  <c r="D244" i="4"/>
  <c r="F244" i="4" s="1"/>
  <c r="F243" i="4"/>
  <c r="F242" i="4"/>
  <c r="F241" i="4"/>
  <c r="F240" i="4"/>
  <c r="E240" i="4"/>
  <c r="D240" i="4"/>
  <c r="F239" i="4"/>
  <c r="F238" i="4"/>
  <c r="F237" i="4"/>
  <c r="E236" i="4"/>
  <c r="E224" i="4" s="1"/>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6" i="4" s="1"/>
  <c r="F214" i="4"/>
  <c r="F213" i="4"/>
  <c r="F212" i="4"/>
  <c r="F211" i="4"/>
  <c r="E210" i="4"/>
  <c r="D210" i="4"/>
  <c r="F210" i="4" s="1"/>
  <c r="F209" i="4"/>
  <c r="F208" i="4"/>
  <c r="F207" i="4"/>
  <c r="F206" i="4"/>
  <c r="F205" i="4"/>
  <c r="F204" i="4"/>
  <c r="F203" i="4"/>
  <c r="E202" i="4"/>
  <c r="E196" i="4" s="1"/>
  <c r="D192" i="1" s="1"/>
  <c r="D202" i="4"/>
  <c r="F201" i="4"/>
  <c r="F200" i="4"/>
  <c r="F199" i="4"/>
  <c r="F198" i="4"/>
  <c r="F197" i="4"/>
  <c r="E197" i="4"/>
  <c r="D197" i="4"/>
  <c r="D196" i="4" s="1"/>
  <c r="F196"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F169" i="4" s="1"/>
  <c r="D169" i="4"/>
  <c r="C165" i="1" s="1"/>
  <c r="F168" i="4"/>
  <c r="F167" i="4"/>
  <c r="F166" i="4"/>
  <c r="F165" i="4"/>
  <c r="E164" i="4"/>
  <c r="D164" i="4"/>
  <c r="F162" i="4"/>
  <c r="F161" i="4"/>
  <c r="F160" i="4"/>
  <c r="E159" i="4"/>
  <c r="D159" i="4"/>
  <c r="F159" i="4" s="1"/>
  <c r="F158" i="4"/>
  <c r="F157" i="4"/>
  <c r="F156" i="4"/>
  <c r="F155" i="4"/>
  <c r="F154" i="4"/>
  <c r="E153" i="4"/>
  <c r="D149" i="1" s="1"/>
  <c r="D153" i="4"/>
  <c r="D152" i="4" s="1"/>
  <c r="C148" i="1" s="1"/>
  <c r="E152" i="4"/>
  <c r="D148" i="1" s="1"/>
  <c r="F150" i="4"/>
  <c r="F149" i="4"/>
  <c r="F148" i="4"/>
  <c r="F147" i="4"/>
  <c r="F146" i="4"/>
  <c r="F145" i="4"/>
  <c r="F144" i="4"/>
  <c r="F143" i="4"/>
  <c r="F142" i="4"/>
  <c r="F141" i="4"/>
  <c r="E140" i="4"/>
  <c r="E139" i="4" s="1"/>
  <c r="D135" i="1" s="1"/>
  <c r="D140" i="4"/>
  <c r="F140" i="4" s="1"/>
  <c r="D139" i="4"/>
  <c r="F139" i="4" s="1"/>
  <c r="F138" i="4"/>
  <c r="F137" i="4"/>
  <c r="F136" i="4"/>
  <c r="F135" i="4"/>
  <c r="E134" i="4"/>
  <c r="E133" i="4" s="1"/>
  <c r="D129" i="1" s="1"/>
  <c r="D134" i="4"/>
  <c r="D133" i="4"/>
  <c r="F132" i="4"/>
  <c r="F131" i="4"/>
  <c r="F130" i="4"/>
  <c r="F129" i="4"/>
  <c r="E128" i="4"/>
  <c r="D124" i="1" s="1"/>
  <c r="D128" i="4"/>
  <c r="F128" i="4" s="1"/>
  <c r="F127" i="4"/>
  <c r="F126" i="4"/>
  <c r="F125" i="4"/>
  <c r="E125" i="4"/>
  <c r="D125" i="4"/>
  <c r="F123" i="4"/>
  <c r="F122" i="4"/>
  <c r="F121" i="4"/>
  <c r="F120" i="4"/>
  <c r="E120" i="4"/>
  <c r="D120" i="4"/>
  <c r="F119" i="4"/>
  <c r="F118" i="4"/>
  <c r="F117" i="4"/>
  <c r="F116" i="4"/>
  <c r="F115" i="4"/>
  <c r="F114" i="4"/>
  <c r="F113" i="4"/>
  <c r="E112" i="4"/>
  <c r="E106" i="4" s="1"/>
  <c r="D102" i="1" s="1"/>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3" i="1" s="1"/>
  <c r="H73" i="1" s="1"/>
  <c r="D77" i="4"/>
  <c r="F76" i="4"/>
  <c r="F75" i="4"/>
  <c r="E74" i="4"/>
  <c r="F74" i="4" s="1"/>
  <c r="D74" i="4"/>
  <c r="F73" i="4"/>
  <c r="F72" i="4"/>
  <c r="E71" i="4"/>
  <c r="D71" i="4"/>
  <c r="F71" i="4" s="1"/>
  <c r="F70" i="4"/>
  <c r="F69" i="4"/>
  <c r="E68" i="4"/>
  <c r="D64" i="1"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I36" i="3"/>
  <c r="G36" i="3"/>
  <c r="B36" i="3"/>
  <c r="G35" i="3"/>
  <c r="B35" i="3"/>
  <c r="G34" i="3"/>
  <c r="B34" i="3"/>
  <c r="I33" i="3"/>
  <c r="G33" i="3"/>
  <c r="B33" i="3"/>
  <c r="I32" i="3"/>
  <c r="H32" i="3"/>
  <c r="G32" i="3"/>
  <c r="B32" i="3"/>
  <c r="I31" i="3"/>
  <c r="G31" i="3"/>
  <c r="B31" i="3"/>
  <c r="H30" i="3"/>
  <c r="G30" i="3"/>
  <c r="B30" i="3"/>
  <c r="H29" i="3"/>
  <c r="G29" i="3"/>
  <c r="B29" i="3"/>
  <c r="G28" i="3"/>
  <c r="B28" i="3"/>
  <c r="I27"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8" i="1" s="1"/>
  <c r="H1577" i="1"/>
  <c r="G1577" i="1"/>
  <c r="C1577" i="1"/>
  <c r="C1575" i="1"/>
  <c r="C1574" i="1"/>
  <c r="H1574" i="1" s="1"/>
  <c r="H1573" i="1"/>
  <c r="G1573" i="1"/>
  <c r="C1573" i="1"/>
  <c r="H1572" i="1"/>
  <c r="G1572" i="1"/>
  <c r="C1572" i="1"/>
  <c r="C1571" i="1"/>
  <c r="H1569" i="1"/>
  <c r="G1569" i="1"/>
  <c r="C1569" i="1"/>
  <c r="H1568" i="1"/>
  <c r="G1568" i="1"/>
  <c r="C1568" i="1"/>
  <c r="C1567" i="1"/>
  <c r="C1566" i="1"/>
  <c r="H1566" i="1" s="1"/>
  <c r="H1565" i="1"/>
  <c r="G1565" i="1"/>
  <c r="C1565" i="1"/>
  <c r="H1564" i="1"/>
  <c r="G1564" i="1"/>
  <c r="C1564" i="1"/>
  <c r="C1563" i="1"/>
  <c r="C1562" i="1"/>
  <c r="H1562" i="1" s="1"/>
  <c r="H1561" i="1"/>
  <c r="G1561" i="1"/>
  <c r="C1561" i="1"/>
  <c r="H1560" i="1"/>
  <c r="G1560" i="1"/>
  <c r="C1560" i="1"/>
  <c r="C1559" i="1"/>
  <c r="C1558" i="1"/>
  <c r="H1558" i="1" s="1"/>
  <c r="H1557" i="1"/>
  <c r="G1557" i="1"/>
  <c r="C1557" i="1"/>
  <c r="H1556" i="1"/>
  <c r="G1556" i="1"/>
  <c r="C1556" i="1"/>
  <c r="C1555" i="1"/>
  <c r="C1554" i="1"/>
  <c r="H1554" i="1" s="1"/>
  <c r="H1553" i="1"/>
  <c r="G1553" i="1"/>
  <c r="C1553" i="1"/>
  <c r="H1552" i="1"/>
  <c r="G1552" i="1"/>
  <c r="C1552" i="1"/>
  <c r="C1551" i="1"/>
  <c r="H1549" i="1"/>
  <c r="G1549" i="1"/>
  <c r="C1549" i="1"/>
  <c r="H1548" i="1"/>
  <c r="G1548" i="1"/>
  <c r="C1548" i="1"/>
  <c r="C1547" i="1"/>
  <c r="C1546" i="1"/>
  <c r="H1546" i="1" s="1"/>
  <c r="H1545" i="1"/>
  <c r="G1545" i="1"/>
  <c r="C1545" i="1"/>
  <c r="H1544" i="1"/>
  <c r="G1544" i="1"/>
  <c r="C1544" i="1"/>
  <c r="C1543" i="1"/>
  <c r="C1542" i="1"/>
  <c r="H1542" i="1" s="1"/>
  <c r="H1541" i="1"/>
  <c r="G1541" i="1"/>
  <c r="C1541" i="1"/>
  <c r="H1540" i="1"/>
  <c r="G1540" i="1"/>
  <c r="C1540" i="1"/>
  <c r="C1539" i="1"/>
  <c r="C1538" i="1"/>
  <c r="H1538" i="1" s="1"/>
  <c r="H1537" i="1"/>
  <c r="G1537" i="1"/>
  <c r="C1537" i="1"/>
  <c r="H1536" i="1"/>
  <c r="G1536" i="1"/>
  <c r="C1536" i="1"/>
  <c r="C1535" i="1"/>
  <c r="C1534" i="1"/>
  <c r="H1534" i="1" s="1"/>
  <c r="H1533" i="1"/>
  <c r="G1533" i="1"/>
  <c r="C1533" i="1"/>
  <c r="H1532" i="1"/>
  <c r="G1532" i="1"/>
  <c r="C1532" i="1"/>
  <c r="C1531" i="1"/>
  <c r="H1529" i="1"/>
  <c r="G1529" i="1"/>
  <c r="C1529" i="1"/>
  <c r="H1528" i="1"/>
  <c r="G1528" i="1"/>
  <c r="C1528" i="1"/>
  <c r="C1527" i="1"/>
  <c r="C1526" i="1"/>
  <c r="H1526" i="1" s="1"/>
  <c r="H1525" i="1"/>
  <c r="G1525" i="1"/>
  <c r="C1525" i="1"/>
  <c r="C1523" i="1"/>
  <c r="C1522" i="1"/>
  <c r="H1522" i="1" s="1"/>
  <c r="H1521" i="1"/>
  <c r="G1521" i="1"/>
  <c r="C1521" i="1"/>
  <c r="H1520" i="1"/>
  <c r="G1520" i="1"/>
  <c r="C1520" i="1"/>
  <c r="C1519" i="1"/>
  <c r="H1516" i="1"/>
  <c r="G1516" i="1"/>
  <c r="C1516" i="1"/>
  <c r="C1515" i="1"/>
  <c r="C1514" i="1"/>
  <c r="H1514" i="1" s="1"/>
  <c r="H1513" i="1"/>
  <c r="G1513" i="1"/>
  <c r="C1513" i="1"/>
  <c r="H1512" i="1"/>
  <c r="G1512" i="1"/>
  <c r="C1512" i="1"/>
  <c r="C1511" i="1"/>
  <c r="C1510" i="1"/>
  <c r="H1510" i="1" s="1"/>
  <c r="C1509" i="1"/>
  <c r="H1509" i="1" s="1"/>
  <c r="H1508" i="1"/>
  <c r="G1508" i="1"/>
  <c r="C1508" i="1"/>
  <c r="C1507" i="1"/>
  <c r="C1506" i="1"/>
  <c r="H1506" i="1" s="1"/>
  <c r="H1505" i="1"/>
  <c r="G1505" i="1"/>
  <c r="C1505" i="1"/>
  <c r="C1504" i="1"/>
  <c r="H1504" i="1" s="1"/>
  <c r="C1503" i="1"/>
  <c r="C1502" i="1"/>
  <c r="H1502" i="1" s="1"/>
  <c r="H1500" i="1"/>
  <c r="G1500" i="1"/>
  <c r="C1500" i="1"/>
  <c r="C1498" i="1"/>
  <c r="H1498" i="1" s="1"/>
  <c r="H1497" i="1"/>
  <c r="G1497" i="1"/>
  <c r="C1497" i="1"/>
  <c r="H1496" i="1"/>
  <c r="G1496" i="1"/>
  <c r="C1496" i="1"/>
  <c r="C1495" i="1"/>
  <c r="C1494" i="1"/>
  <c r="H1494" i="1" s="1"/>
  <c r="H1493" i="1"/>
  <c r="G1493" i="1"/>
  <c r="C1493" i="1"/>
  <c r="C1492" i="1"/>
  <c r="H1492" i="1" s="1"/>
  <c r="C1491" i="1"/>
  <c r="C1490" i="1"/>
  <c r="H1490" i="1" s="1"/>
  <c r="H1489" i="1"/>
  <c r="G1489" i="1"/>
  <c r="C1489" i="1"/>
  <c r="H1488" i="1"/>
  <c r="G1488" i="1"/>
  <c r="C1488" i="1"/>
  <c r="C1487" i="1"/>
  <c r="C1486" i="1"/>
  <c r="H1486" i="1" s="1"/>
  <c r="C1485" i="1"/>
  <c r="H1485" i="1" s="1"/>
  <c r="C1484" i="1"/>
  <c r="H1484" i="1" s="1"/>
  <c r="C1482" i="1"/>
  <c r="H1482" i="1" s="1"/>
  <c r="H1480" i="1"/>
  <c r="C1480" i="1"/>
  <c r="G1480" i="1" s="1"/>
  <c r="H1479" i="1"/>
  <c r="D1479" i="1"/>
  <c r="C1479" i="1"/>
  <c r="G1479" i="1" s="1"/>
  <c r="I1479" i="1" s="1"/>
  <c r="J1478" i="1"/>
  <c r="D1478" i="1"/>
  <c r="G1478" i="1" s="1"/>
  <c r="C1478" i="1"/>
  <c r="H1478" i="1" s="1"/>
  <c r="H1477" i="1"/>
  <c r="D1477" i="1"/>
  <c r="C1477" i="1"/>
  <c r="G1477" i="1" s="1"/>
  <c r="J1476" i="1"/>
  <c r="D1476" i="1"/>
  <c r="G1476" i="1" s="1"/>
  <c r="C1476" i="1"/>
  <c r="H1476" i="1" s="1"/>
  <c r="D1475" i="1"/>
  <c r="G1475" i="1" s="1"/>
  <c r="C1475" i="1"/>
  <c r="H1475" i="1" s="1"/>
  <c r="H1474" i="1"/>
  <c r="D1474" i="1"/>
  <c r="C1474" i="1"/>
  <c r="G1474" i="1" s="1"/>
  <c r="J1473" i="1"/>
  <c r="D1473" i="1"/>
  <c r="G1473" i="1" s="1"/>
  <c r="C1473" i="1"/>
  <c r="H1473" i="1" s="1"/>
  <c r="H1472" i="1"/>
  <c r="D1472" i="1"/>
  <c r="C1472" i="1"/>
  <c r="G1472" i="1" s="1"/>
  <c r="I1472" i="1" s="1"/>
  <c r="J1471" i="1"/>
  <c r="D1471" i="1"/>
  <c r="G1471" i="1" s="1"/>
  <c r="C1471" i="1"/>
  <c r="H1471" i="1" s="1"/>
  <c r="D1470" i="1"/>
  <c r="G1470" i="1" s="1"/>
  <c r="C1470" i="1"/>
  <c r="H1470" i="1" s="1"/>
  <c r="D1469" i="1"/>
  <c r="H1468" i="1"/>
  <c r="D1468" i="1"/>
  <c r="C1468" i="1"/>
  <c r="G1468" i="1" s="1"/>
  <c r="D1467" i="1"/>
  <c r="G1467" i="1" s="1"/>
  <c r="C1467" i="1"/>
  <c r="H1466" i="1"/>
  <c r="D1466" i="1"/>
  <c r="C1466" i="1"/>
  <c r="G1466" i="1" s="1"/>
  <c r="I1466" i="1" s="1"/>
  <c r="D1465" i="1"/>
  <c r="G1465" i="1" s="1"/>
  <c r="C1465" i="1"/>
  <c r="H1464" i="1"/>
  <c r="D1464" i="1"/>
  <c r="C1464" i="1"/>
  <c r="G1464" i="1" s="1"/>
  <c r="D1463" i="1"/>
  <c r="G1463" i="1" s="1"/>
  <c r="C1463" i="1"/>
  <c r="H1462" i="1"/>
  <c r="D1462" i="1"/>
  <c r="C1462" i="1"/>
  <c r="G1462" i="1" s="1"/>
  <c r="I1462" i="1" s="1"/>
  <c r="H1461" i="1"/>
  <c r="D1461" i="1"/>
  <c r="C1461" i="1"/>
  <c r="G1461" i="1" s="1"/>
  <c r="J1460" i="1"/>
  <c r="D1460" i="1"/>
  <c r="G1460" i="1" s="1"/>
  <c r="C1460" i="1"/>
  <c r="H1460" i="1" s="1"/>
  <c r="H1459" i="1"/>
  <c r="D1459" i="1"/>
  <c r="C1459" i="1"/>
  <c r="G1459" i="1" s="1"/>
  <c r="I1459" i="1" s="1"/>
  <c r="J1458" i="1"/>
  <c r="D1458" i="1"/>
  <c r="G1458" i="1" s="1"/>
  <c r="C1458" i="1"/>
  <c r="H1458" i="1" s="1"/>
  <c r="H1457" i="1"/>
  <c r="D1457" i="1"/>
  <c r="C1457" i="1"/>
  <c r="G1457" i="1" s="1"/>
  <c r="J1456" i="1"/>
  <c r="D1456" i="1"/>
  <c r="G1456" i="1" s="1"/>
  <c r="C1456" i="1"/>
  <c r="H1456" i="1" s="1"/>
  <c r="H1455" i="1"/>
  <c r="D1455" i="1"/>
  <c r="C1455" i="1"/>
  <c r="G1455" i="1" s="1"/>
  <c r="I1455" i="1" s="1"/>
  <c r="C1454" i="1"/>
  <c r="C1453" i="1"/>
  <c r="J1452" i="1"/>
  <c r="D1452" i="1"/>
  <c r="G1452" i="1" s="1"/>
  <c r="C1452" i="1"/>
  <c r="H1452" i="1" s="1"/>
  <c r="H1451" i="1"/>
  <c r="D1451" i="1"/>
  <c r="C1451" i="1"/>
  <c r="G1451" i="1" s="1"/>
  <c r="J1450" i="1"/>
  <c r="D1450" i="1"/>
  <c r="G1450" i="1" s="1"/>
  <c r="C1450" i="1"/>
  <c r="H1450" i="1" s="1"/>
  <c r="H1449" i="1"/>
  <c r="D1449" i="1"/>
  <c r="C1449" i="1"/>
  <c r="G1449" i="1" s="1"/>
  <c r="I1449" i="1" s="1"/>
  <c r="J1448" i="1"/>
  <c r="D1448" i="1"/>
  <c r="G1448" i="1" s="1"/>
  <c r="C1448" i="1"/>
  <c r="H1448" i="1" s="1"/>
  <c r="H1447" i="1"/>
  <c r="D1447" i="1"/>
  <c r="C1447" i="1"/>
  <c r="G1447" i="1" s="1"/>
  <c r="J1446" i="1"/>
  <c r="D1446" i="1"/>
  <c r="G1446" i="1" s="1"/>
  <c r="C1446" i="1"/>
  <c r="H1446" i="1" s="1"/>
  <c r="H1445" i="1"/>
  <c r="G1445" i="1"/>
  <c r="D1445" i="1"/>
  <c r="C1445" i="1"/>
  <c r="J1445" i="1" s="1"/>
  <c r="D1444" i="1"/>
  <c r="C1444" i="1"/>
  <c r="H1443" i="1"/>
  <c r="G1443" i="1"/>
  <c r="I1443" i="1" s="1"/>
  <c r="D1443" i="1"/>
  <c r="J1443" i="1" s="1"/>
  <c r="C1443" i="1"/>
  <c r="D1442" i="1"/>
  <c r="C1442" i="1"/>
  <c r="H1441" i="1"/>
  <c r="G1441" i="1"/>
  <c r="I1441" i="1" s="1"/>
  <c r="D1441" i="1"/>
  <c r="J1441" i="1" s="1"/>
  <c r="C1441" i="1"/>
  <c r="D1440" i="1"/>
  <c r="C1440" i="1"/>
  <c r="D1439" i="1"/>
  <c r="J1439" i="1" s="1"/>
  <c r="C1439" i="1"/>
  <c r="D1438"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D1427" i="1"/>
  <c r="C1427" i="1"/>
  <c r="H1426" i="1"/>
  <c r="G1426" i="1"/>
  <c r="D1426" i="1"/>
  <c r="C1426" i="1"/>
  <c r="H1425" i="1"/>
  <c r="G1425" i="1"/>
  <c r="D1425" i="1"/>
  <c r="C1425" i="1"/>
  <c r="H1424" i="1"/>
  <c r="G1424" i="1"/>
  <c r="D1424" i="1"/>
  <c r="C1424"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D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D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D1274" i="1"/>
  <c r="C1274" i="1"/>
  <c r="H1274" i="1" s="1"/>
  <c r="H1273" i="1"/>
  <c r="G1273" i="1"/>
  <c r="D1273" i="1"/>
  <c r="C1273" i="1"/>
  <c r="H1272" i="1"/>
  <c r="G1272" i="1"/>
  <c r="D1272" i="1"/>
  <c r="C1272" i="1"/>
  <c r="D1271" i="1"/>
  <c r="C1271" i="1"/>
  <c r="H1271" i="1" s="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H1264" i="1" s="1"/>
  <c r="H1263" i="1"/>
  <c r="G1263" i="1"/>
  <c r="D1263" i="1"/>
  <c r="C1263" i="1"/>
  <c r="D1262" i="1"/>
  <c r="C1262" i="1"/>
  <c r="H1262" i="1" s="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C1247" i="1"/>
  <c r="H1247" i="1" s="1"/>
  <c r="H1246" i="1"/>
  <c r="G1246" i="1"/>
  <c r="D1246" i="1"/>
  <c r="C1246" i="1"/>
  <c r="D1245" i="1"/>
  <c r="C1245" i="1"/>
  <c r="H1245" i="1" s="1"/>
  <c r="D1244" i="1"/>
  <c r="C1244" i="1"/>
  <c r="H1244" i="1" s="1"/>
  <c r="H1243" i="1"/>
  <c r="G1243" i="1"/>
  <c r="D1243" i="1"/>
  <c r="C1243" i="1"/>
  <c r="H1242" i="1"/>
  <c r="G1242" i="1"/>
  <c r="D1242" i="1"/>
  <c r="C1242" i="1"/>
  <c r="D1241" i="1"/>
  <c r="C1241" i="1"/>
  <c r="H1241" i="1" s="1"/>
  <c r="D1240" i="1"/>
  <c r="C1240" i="1"/>
  <c r="H1240" i="1" s="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D1232" i="1"/>
  <c r="H1232" i="1" s="1"/>
  <c r="C1232" i="1"/>
  <c r="H1231" i="1"/>
  <c r="G1231" i="1"/>
  <c r="D1231" i="1"/>
  <c r="C1231" i="1"/>
  <c r="H1230" i="1"/>
  <c r="G1230" i="1"/>
  <c r="D1230" i="1"/>
  <c r="C1230" i="1"/>
  <c r="H1229" i="1"/>
  <c r="G1229" i="1"/>
  <c r="D1229" i="1"/>
  <c r="C1229" i="1"/>
  <c r="H1228" i="1"/>
  <c r="G1228" i="1"/>
  <c r="D1228" i="1"/>
  <c r="C1228" i="1"/>
  <c r="D1227" i="1"/>
  <c r="H1226" i="1"/>
  <c r="G1226" i="1"/>
  <c r="D1226" i="1"/>
  <c r="C1226" i="1"/>
  <c r="H1225" i="1"/>
  <c r="G1225" i="1"/>
  <c r="D1225" i="1"/>
  <c r="C1225" i="1"/>
  <c r="D1224" i="1"/>
  <c r="H1224" i="1" s="1"/>
  <c r="C1224" i="1"/>
  <c r="C1223" i="1"/>
  <c r="H1221" i="1"/>
  <c r="G1221" i="1"/>
  <c r="D1221" i="1"/>
  <c r="C1221" i="1"/>
  <c r="H1220" i="1"/>
  <c r="G1220" i="1"/>
  <c r="D1220" i="1"/>
  <c r="C1220" i="1"/>
  <c r="D1219" i="1"/>
  <c r="H1218" i="1"/>
  <c r="G1218" i="1"/>
  <c r="D1218" i="1"/>
  <c r="C1218" i="1"/>
  <c r="D1217" i="1"/>
  <c r="C1217" i="1"/>
  <c r="H1217" i="1" s="1"/>
  <c r="C1216" i="1"/>
  <c r="D1213" i="1"/>
  <c r="H1213" i="1" s="1"/>
  <c r="C1213" i="1"/>
  <c r="D1212" i="1"/>
  <c r="H1212" i="1" s="1"/>
  <c r="C1212"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D1165" i="1"/>
  <c r="C1165" i="1"/>
  <c r="H1164" i="1"/>
  <c r="G1164" i="1"/>
  <c r="D1164" i="1"/>
  <c r="C1164" i="1"/>
  <c r="H1163" i="1"/>
  <c r="G1163" i="1"/>
  <c r="D1163" i="1"/>
  <c r="C1163" i="1"/>
  <c r="H1162" i="1"/>
  <c r="G1162" i="1"/>
  <c r="D1162" i="1"/>
  <c r="C1162" i="1"/>
  <c r="H1161" i="1"/>
  <c r="G1161" i="1"/>
  <c r="D1161" i="1"/>
  <c r="C1161" i="1"/>
  <c r="D1160" i="1"/>
  <c r="H1160" i="1" s="1"/>
  <c r="C1160" i="1"/>
  <c r="H1159" i="1"/>
  <c r="G1159" i="1"/>
  <c r="D1159" i="1"/>
  <c r="C1159" i="1"/>
  <c r="H1158" i="1"/>
  <c r="G1158" i="1"/>
  <c r="D1158" i="1"/>
  <c r="C1158" i="1"/>
  <c r="D1157" i="1"/>
  <c r="H1157" i="1" s="1"/>
  <c r="C1157" i="1"/>
  <c r="D1156" i="1"/>
  <c r="C1156" i="1"/>
  <c r="H1156" i="1" s="1"/>
  <c r="D1155" i="1"/>
  <c r="C1155" i="1"/>
  <c r="D1151" i="1"/>
  <c r="C1151" i="1"/>
  <c r="H1150" i="1"/>
  <c r="G1150" i="1"/>
  <c r="D1150" i="1"/>
  <c r="C1150" i="1"/>
  <c r="H1149" i="1"/>
  <c r="G1149" i="1"/>
  <c r="D1149" i="1"/>
  <c r="C1149"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D1139" i="1"/>
  <c r="C1139" i="1"/>
  <c r="H1138" i="1"/>
  <c r="G1138" i="1"/>
  <c r="D1138" i="1"/>
  <c r="C1138" i="1"/>
  <c r="D1137" i="1"/>
  <c r="G1137" i="1" s="1"/>
  <c r="C1137" i="1"/>
  <c r="H1137" i="1" s="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D1114" i="1"/>
  <c r="G1114" i="1" s="1"/>
  <c r="C1114" i="1"/>
  <c r="D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C1064" i="1"/>
  <c r="H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C1056" i="1"/>
  <c r="H1056" i="1" s="1"/>
  <c r="H1055" i="1"/>
  <c r="G1055" i="1"/>
  <c r="D1055" i="1"/>
  <c r="C1055" i="1"/>
  <c r="H1054" i="1"/>
  <c r="G1054" i="1"/>
  <c r="D1054" i="1"/>
  <c r="C1054" i="1"/>
  <c r="H1053" i="1"/>
  <c r="G1053" i="1"/>
  <c r="D1053" i="1"/>
  <c r="C1053" i="1"/>
  <c r="H1052" i="1"/>
  <c r="G1052" i="1"/>
  <c r="D1052" i="1"/>
  <c r="C1052" i="1"/>
  <c r="H1051" i="1"/>
  <c r="G1051" i="1"/>
  <c r="D1051" i="1"/>
  <c r="C1051" i="1"/>
  <c r="D1050" i="1"/>
  <c r="H1050" i="1" s="1"/>
  <c r="C1050" i="1"/>
  <c r="H1049" i="1"/>
  <c r="G1049" i="1"/>
  <c r="D1049" i="1"/>
  <c r="C1049"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C1034" i="1"/>
  <c r="D1033" i="1"/>
  <c r="C1033" i="1"/>
  <c r="H1033" i="1" s="1"/>
  <c r="D1032" i="1"/>
  <c r="C1032" i="1"/>
  <c r="H1032" i="1" s="1"/>
  <c r="H1031" i="1"/>
  <c r="G1031" i="1"/>
  <c r="D1031" i="1"/>
  <c r="C1031" i="1"/>
  <c r="D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D1012" i="1"/>
  <c r="G1012" i="1" s="1"/>
  <c r="C1012" i="1"/>
  <c r="H1011" i="1"/>
  <c r="G1011" i="1"/>
  <c r="D1011" i="1"/>
  <c r="C1011" i="1"/>
  <c r="H1010" i="1"/>
  <c r="G1010" i="1"/>
  <c r="D1010" i="1"/>
  <c r="C1010" i="1"/>
  <c r="H1009" i="1"/>
  <c r="G1009" i="1"/>
  <c r="D1009" i="1"/>
  <c r="C1009" i="1"/>
  <c r="H1008" i="1"/>
  <c r="D1008" i="1"/>
  <c r="G1008" i="1" s="1"/>
  <c r="C1008" i="1"/>
  <c r="D1007" i="1"/>
  <c r="D1006" i="1"/>
  <c r="G1006" i="1" s="1"/>
  <c r="C1006" i="1"/>
  <c r="H1006" i="1" s="1"/>
  <c r="H1005" i="1"/>
  <c r="G1005" i="1"/>
  <c r="D1005" i="1"/>
  <c r="C1005" i="1"/>
  <c r="H1004" i="1"/>
  <c r="D1004" i="1"/>
  <c r="G1004" i="1" s="1"/>
  <c r="C1004" i="1"/>
  <c r="H1003" i="1"/>
  <c r="G1003" i="1"/>
  <c r="D1003" i="1"/>
  <c r="C1003" i="1"/>
  <c r="H1002" i="1"/>
  <c r="G1002" i="1"/>
  <c r="D1002" i="1"/>
  <c r="C1002" i="1"/>
  <c r="G1001" i="1"/>
  <c r="D1001" i="1"/>
  <c r="C1001" i="1"/>
  <c r="H1001" i="1" s="1"/>
  <c r="D1000" i="1"/>
  <c r="G1000" i="1" s="1"/>
  <c r="C1000" i="1"/>
  <c r="D999" i="1"/>
  <c r="H999" i="1" s="1"/>
  <c r="C999" i="1"/>
  <c r="H998" i="1"/>
  <c r="G998" i="1"/>
  <c r="D998" i="1"/>
  <c r="C998" i="1"/>
  <c r="D996" i="1"/>
  <c r="G996" i="1" s="1"/>
  <c r="C996" i="1"/>
  <c r="H996" i="1" s="1"/>
  <c r="H995" i="1"/>
  <c r="G995" i="1"/>
  <c r="D995" i="1"/>
  <c r="C995" i="1"/>
  <c r="H994" i="1"/>
  <c r="G994" i="1"/>
  <c r="D994" i="1"/>
  <c r="C994" i="1"/>
  <c r="H993" i="1"/>
  <c r="D993" i="1"/>
  <c r="G993" i="1" s="1"/>
  <c r="C993" i="1"/>
  <c r="H992" i="1"/>
  <c r="D992" i="1"/>
  <c r="G992" i="1" s="1"/>
  <c r="C992" i="1"/>
  <c r="D991" i="1"/>
  <c r="D989" i="1"/>
  <c r="H989" i="1" s="1"/>
  <c r="C989" i="1"/>
  <c r="D988" i="1"/>
  <c r="H988" i="1" s="1"/>
  <c r="C988" i="1"/>
  <c r="H987" i="1"/>
  <c r="G987" i="1"/>
  <c r="D987" i="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D940" i="1"/>
  <c r="H940" i="1" s="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D709" i="1"/>
  <c r="H709" i="1" s="1"/>
  <c r="C709" i="1"/>
  <c r="H708" i="1"/>
  <c r="G708" i="1"/>
  <c r="D708" i="1"/>
  <c r="C708" i="1"/>
  <c r="H707" i="1"/>
  <c r="G707" i="1"/>
  <c r="D707" i="1"/>
  <c r="C707" i="1"/>
  <c r="H706" i="1"/>
  <c r="G706" i="1"/>
  <c r="D706" i="1"/>
  <c r="C706" i="1"/>
  <c r="H705" i="1"/>
  <c r="G705" i="1"/>
  <c r="D705" i="1"/>
  <c r="C705" i="1"/>
  <c r="H704" i="1"/>
  <c r="G704" i="1"/>
  <c r="D704" i="1"/>
  <c r="C704" i="1"/>
  <c r="D703" i="1"/>
  <c r="H703" i="1" s="1"/>
  <c r="C703" i="1"/>
  <c r="G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D692" i="1"/>
  <c r="C692" i="1"/>
  <c r="H692" i="1" s="1"/>
  <c r="D691" i="1"/>
  <c r="C691" i="1"/>
  <c r="H691" i="1" s="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G670" i="1" s="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C649" i="1"/>
  <c r="G649" i="1" s="1"/>
  <c r="H648" i="1"/>
  <c r="G648" i="1"/>
  <c r="D648" i="1"/>
  <c r="C648" i="1"/>
  <c r="D647" i="1"/>
  <c r="H647" i="1" s="1"/>
  <c r="C647" i="1"/>
  <c r="H646" i="1"/>
  <c r="G646" i="1"/>
  <c r="D646" i="1"/>
  <c r="C646" i="1"/>
  <c r="D644" i="1"/>
  <c r="C644" i="1"/>
  <c r="H644" i="1" s="1"/>
  <c r="H643" i="1"/>
  <c r="D643" i="1"/>
  <c r="G643" i="1" s="1"/>
  <c r="C643" i="1"/>
  <c r="D642" i="1"/>
  <c r="C642" i="1"/>
  <c r="H642" i="1" s="1"/>
  <c r="D641" i="1"/>
  <c r="C641" i="1"/>
  <c r="H641" i="1" s="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D594" i="1"/>
  <c r="H594" i="1" s="1"/>
  <c r="C594" i="1"/>
  <c r="D593" i="1"/>
  <c r="H593" i="1" s="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D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D485" i="1"/>
  <c r="C485" i="1"/>
  <c r="G485" i="1" s="1"/>
  <c r="H484" i="1"/>
  <c r="D484" i="1"/>
  <c r="C484" i="1"/>
  <c r="G484" i="1" s="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G412" i="1"/>
  <c r="D412" i="1"/>
  <c r="H412" i="1" s="1"/>
  <c r="C412" i="1"/>
  <c r="H406" i="1"/>
  <c r="G406" i="1"/>
  <c r="D406" i="1"/>
  <c r="C406" i="1"/>
  <c r="H405" i="1"/>
  <c r="G405" i="1"/>
  <c r="D405" i="1"/>
  <c r="C405" i="1"/>
  <c r="H404" i="1"/>
  <c r="G404" i="1"/>
  <c r="D404" i="1"/>
  <c r="C404" i="1"/>
  <c r="H401" i="1"/>
  <c r="G401" i="1"/>
  <c r="D401" i="1"/>
  <c r="C401" i="1"/>
  <c r="H400" i="1"/>
  <c r="G400" i="1"/>
  <c r="D400" i="1"/>
  <c r="C400" i="1"/>
  <c r="H399" i="1"/>
  <c r="G399" i="1"/>
  <c r="D399" i="1"/>
  <c r="C399" i="1"/>
  <c r="D398" i="1"/>
  <c r="C398" i="1"/>
  <c r="D397" i="1"/>
  <c r="C397" i="1"/>
  <c r="H397" i="1" s="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0" i="1"/>
  <c r="G370" i="1"/>
  <c r="D370" i="1"/>
  <c r="C370" i="1"/>
  <c r="H369" i="1"/>
  <c r="G369" i="1"/>
  <c r="D369" i="1"/>
  <c r="C369" i="1"/>
  <c r="D368" i="1"/>
  <c r="C368" i="1"/>
  <c r="H368" i="1" s="1"/>
  <c r="D367" i="1"/>
  <c r="C367" i="1"/>
  <c r="H367" i="1" s="1"/>
  <c r="H366" i="1"/>
  <c r="G366" i="1"/>
  <c r="D366" i="1"/>
  <c r="C366" i="1"/>
  <c r="D365" i="1"/>
  <c r="C365" i="1"/>
  <c r="H365" i="1" s="1"/>
  <c r="D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D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C308" i="1"/>
  <c r="H308" i="1" s="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D289" i="1"/>
  <c r="C289" i="1"/>
  <c r="G289" i="1" s="1"/>
  <c r="H288" i="1"/>
  <c r="D288" i="1"/>
  <c r="G288" i="1" s="1"/>
  <c r="C288"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H209" i="1" s="1"/>
  <c r="C209" i="1"/>
  <c r="H208" i="1"/>
  <c r="G208" i="1"/>
  <c r="D208" i="1"/>
  <c r="C208" i="1"/>
  <c r="D207" i="1"/>
  <c r="C207" i="1"/>
  <c r="H207" i="1" s="1"/>
  <c r="D206" i="1"/>
  <c r="C206" i="1"/>
  <c r="H206" i="1" s="1"/>
  <c r="H205" i="1"/>
  <c r="G205" i="1"/>
  <c r="D205" i="1"/>
  <c r="C205" i="1"/>
  <c r="H204" i="1"/>
  <c r="G204" i="1"/>
  <c r="D204" i="1"/>
  <c r="C204" i="1"/>
  <c r="H203" i="1"/>
  <c r="G203" i="1"/>
  <c r="D203" i="1"/>
  <c r="C203" i="1"/>
  <c r="H202" i="1"/>
  <c r="G202" i="1"/>
  <c r="D202" i="1"/>
  <c r="C202" i="1"/>
  <c r="H201" i="1"/>
  <c r="G201" i="1"/>
  <c r="D201" i="1"/>
  <c r="C201" i="1"/>
  <c r="D200" i="1"/>
  <c r="C200" i="1"/>
  <c r="H200" i="1" s="1"/>
  <c r="H199" i="1"/>
  <c r="G199" i="1"/>
  <c r="D199" i="1"/>
  <c r="C199" i="1"/>
  <c r="C198" i="1"/>
  <c r="H197" i="1"/>
  <c r="G197" i="1"/>
  <c r="D197" i="1"/>
  <c r="C197" i="1"/>
  <c r="H196" i="1"/>
  <c r="G196" i="1"/>
  <c r="D196" i="1"/>
  <c r="C196" i="1"/>
  <c r="H195" i="1"/>
  <c r="G195" i="1"/>
  <c r="D195" i="1"/>
  <c r="C195" i="1"/>
  <c r="H194" i="1"/>
  <c r="G194" i="1"/>
  <c r="D194" i="1"/>
  <c r="C194" i="1"/>
  <c r="H193" i="1"/>
  <c r="G193" i="1"/>
  <c r="D193" i="1"/>
  <c r="C193" i="1"/>
  <c r="D191" i="1"/>
  <c r="C191" i="1"/>
  <c r="H191" i="1" s="1"/>
  <c r="H190" i="1"/>
  <c r="G190" i="1"/>
  <c r="D190" i="1"/>
  <c r="C190" i="1"/>
  <c r="D189" i="1"/>
  <c r="C189" i="1"/>
  <c r="H188" i="1"/>
  <c r="G188" i="1"/>
  <c r="D188" i="1"/>
  <c r="C188" i="1"/>
  <c r="H187" i="1"/>
  <c r="G187" i="1"/>
  <c r="D187" i="1"/>
  <c r="C187" i="1"/>
  <c r="D186" i="1"/>
  <c r="H186" i="1" s="1"/>
  <c r="C186" i="1"/>
  <c r="D185" i="1"/>
  <c r="G185" i="1" s="1"/>
  <c r="C185" i="1"/>
  <c r="H185" i="1" s="1"/>
  <c r="C184" i="1"/>
  <c r="H183" i="1"/>
  <c r="G183" i="1"/>
  <c r="D183" i="1"/>
  <c r="C183" i="1"/>
  <c r="H182" i="1"/>
  <c r="G182" i="1"/>
  <c r="D182" i="1"/>
  <c r="C182" i="1"/>
  <c r="D181" i="1"/>
  <c r="G181" i="1" s="1"/>
  <c r="C181" i="1"/>
  <c r="D180" i="1"/>
  <c r="H180" i="1" s="1"/>
  <c r="C180" i="1"/>
  <c r="D179" i="1"/>
  <c r="H179" i="1" s="1"/>
  <c r="C179" i="1"/>
  <c r="G179" i="1" s="1"/>
  <c r="H178" i="1"/>
  <c r="G178" i="1"/>
  <c r="D178" i="1"/>
  <c r="C178" i="1"/>
  <c r="D177" i="1"/>
  <c r="H177" i="1" s="1"/>
  <c r="C177" i="1"/>
  <c r="G177" i="1" s="1"/>
  <c r="H176" i="1"/>
  <c r="D176" i="1"/>
  <c r="C176" i="1"/>
  <c r="G176" i="1" s="1"/>
  <c r="D175" i="1"/>
  <c r="H175" i="1" s="1"/>
  <c r="C175" i="1"/>
  <c r="D174" i="1"/>
  <c r="H174" i="1" s="1"/>
  <c r="C174" i="1"/>
  <c r="G174" i="1" s="1"/>
  <c r="D172" i="1"/>
  <c r="H172" i="1" s="1"/>
  <c r="C172" i="1"/>
  <c r="G172" i="1" s="1"/>
  <c r="H171" i="1"/>
  <c r="G171" i="1"/>
  <c r="D171" i="1"/>
  <c r="C171" i="1"/>
  <c r="D170" i="1"/>
  <c r="H170" i="1" s="1"/>
  <c r="C170" i="1"/>
  <c r="G170" i="1" s="1"/>
  <c r="H169" i="1"/>
  <c r="D169" i="1"/>
  <c r="C169" i="1"/>
  <c r="G169" i="1" s="1"/>
  <c r="D168" i="1"/>
  <c r="H168" i="1" s="1"/>
  <c r="C168" i="1"/>
  <c r="D167" i="1"/>
  <c r="H167" i="1" s="1"/>
  <c r="C167" i="1"/>
  <c r="G167" i="1" s="1"/>
  <c r="H166" i="1"/>
  <c r="D166" i="1"/>
  <c r="C166" i="1"/>
  <c r="H164" i="1"/>
  <c r="G164" i="1"/>
  <c r="D164" i="1"/>
  <c r="C164" i="1"/>
  <c r="D163" i="1"/>
  <c r="H163" i="1" s="1"/>
  <c r="C163" i="1"/>
  <c r="G163" i="1" s="1"/>
  <c r="D162" i="1"/>
  <c r="H162" i="1" s="1"/>
  <c r="C162" i="1"/>
  <c r="G162" i="1" s="1"/>
  <c r="D161" i="1"/>
  <c r="H161" i="1" s="1"/>
  <c r="C161" i="1"/>
  <c r="G161" i="1" s="1"/>
  <c r="H158" i="1"/>
  <c r="G158" i="1"/>
  <c r="D158" i="1"/>
  <c r="C158" i="1"/>
  <c r="D157" i="1"/>
  <c r="C157" i="1"/>
  <c r="H157" i="1" s="1"/>
  <c r="H156" i="1"/>
  <c r="G156" i="1"/>
  <c r="D156" i="1"/>
  <c r="C156" i="1"/>
  <c r="D155" i="1"/>
  <c r="C155" i="1"/>
  <c r="D154" i="1"/>
  <c r="C154" i="1"/>
  <c r="H154" i="1" s="1"/>
  <c r="D153" i="1"/>
  <c r="C153" i="1"/>
  <c r="H153" i="1" s="1"/>
  <c r="H152" i="1"/>
  <c r="G152" i="1"/>
  <c r="D152" i="1"/>
  <c r="C152" i="1"/>
  <c r="H151" i="1"/>
  <c r="G151" i="1"/>
  <c r="D151" i="1"/>
  <c r="C151" i="1"/>
  <c r="D150" i="1"/>
  <c r="C150" i="1"/>
  <c r="H150"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C136" i="1"/>
  <c r="C135" i="1"/>
  <c r="H134" i="1"/>
  <c r="G134" i="1"/>
  <c r="D134" i="1"/>
  <c r="C134" i="1"/>
  <c r="D133" i="1"/>
  <c r="H133" i="1" s="1"/>
  <c r="C133" i="1"/>
  <c r="D132" i="1"/>
  <c r="H132" i="1" s="1"/>
  <c r="C132" i="1"/>
  <c r="H131" i="1"/>
  <c r="D131" i="1"/>
  <c r="C131" i="1"/>
  <c r="G131" i="1" s="1"/>
  <c r="C130" i="1"/>
  <c r="H128" i="1"/>
  <c r="G128" i="1"/>
  <c r="D128" i="1"/>
  <c r="C128" i="1"/>
  <c r="H127" i="1"/>
  <c r="G127" i="1"/>
  <c r="D127" i="1"/>
  <c r="C127" i="1"/>
  <c r="H126" i="1"/>
  <c r="G126" i="1"/>
  <c r="D126" i="1"/>
  <c r="C126" i="1"/>
  <c r="D125" i="1"/>
  <c r="C125" i="1"/>
  <c r="H125" i="1" s="1"/>
  <c r="C124" i="1"/>
  <c r="H123" i="1"/>
  <c r="G123" i="1"/>
  <c r="D123" i="1"/>
  <c r="C123" i="1"/>
  <c r="H122" i="1"/>
  <c r="G122" i="1"/>
  <c r="D122" i="1"/>
  <c r="C122" i="1"/>
  <c r="H121" i="1"/>
  <c r="G121"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3" i="1" s="1"/>
  <c r="H112" i="1"/>
  <c r="G112" i="1"/>
  <c r="D112" i="1"/>
  <c r="C112" i="1"/>
  <c r="H111" i="1"/>
  <c r="G111" i="1"/>
  <c r="D111" i="1"/>
  <c r="C111" i="1"/>
  <c r="H110" i="1"/>
  <c r="G110" i="1"/>
  <c r="D110" i="1"/>
  <c r="C110" i="1"/>
  <c r="H109" i="1"/>
  <c r="G109" i="1"/>
  <c r="D109" i="1"/>
  <c r="C109"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D74" i="1"/>
  <c r="H74" i="1" s="1"/>
  <c r="C74" i="1"/>
  <c r="G74" i="1" s="1"/>
  <c r="C73" i="1"/>
  <c r="D72" i="1"/>
  <c r="H72" i="1" s="1"/>
  <c r="C72" i="1"/>
  <c r="G72" i="1" s="1"/>
  <c r="H71" i="1"/>
  <c r="G71" i="1"/>
  <c r="D71" i="1"/>
  <c r="C71" i="1"/>
  <c r="C70" i="1"/>
  <c r="H69" i="1"/>
  <c r="G69" i="1"/>
  <c r="D69" i="1"/>
  <c r="C69" i="1"/>
  <c r="H68" i="1"/>
  <c r="G68" i="1"/>
  <c r="D68" i="1"/>
  <c r="C68" i="1"/>
  <c r="H67" i="1"/>
  <c r="G67" i="1"/>
  <c r="D67" i="1"/>
  <c r="C67" i="1"/>
  <c r="D66" i="1"/>
  <c r="H66" i="1" s="1"/>
  <c r="C66" i="1"/>
  <c r="H65" i="1"/>
  <c r="G65" i="1"/>
  <c r="D65" i="1"/>
  <c r="C65"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C4" i="1"/>
  <c r="C3" i="1"/>
  <c r="G1439" i="1" l="1"/>
  <c r="I1439" i="1" s="1"/>
  <c r="H1439" i="1"/>
  <c r="C1437" i="1"/>
  <c r="C1438" i="1"/>
  <c r="H1423" i="1"/>
  <c r="H1576" i="1"/>
  <c r="G1576" i="1"/>
  <c r="G1509" i="1"/>
  <c r="G1504" i="1"/>
  <c r="D24" i="8"/>
  <c r="C1499" i="1" s="1"/>
  <c r="G1499" i="1" s="1"/>
  <c r="G1492" i="1"/>
  <c r="C1483" i="1"/>
  <c r="H1483" i="1" s="1"/>
  <c r="G1485" i="1"/>
  <c r="G1501" i="1"/>
  <c r="H1501" i="1"/>
  <c r="G1484" i="1"/>
  <c r="H1427" i="1"/>
  <c r="G1232" i="1"/>
  <c r="E280" i="9"/>
  <c r="D1223" i="1"/>
  <c r="G1224" i="1"/>
  <c r="G1213" i="1"/>
  <c r="H1211" i="1"/>
  <c r="G1211" i="1"/>
  <c r="G1212" i="1"/>
  <c r="H1165" i="1"/>
  <c r="G1157" i="1"/>
  <c r="G1160" i="1"/>
  <c r="H1155" i="1"/>
  <c r="D1148" i="1"/>
  <c r="H1148" i="1" s="1"/>
  <c r="H1151" i="1"/>
  <c r="H1139" i="1"/>
  <c r="F134" i="5"/>
  <c r="H1114" i="1"/>
  <c r="F78" i="5"/>
  <c r="G1050" i="1"/>
  <c r="D1048" i="1"/>
  <c r="H1048" i="1" s="1"/>
  <c r="F70" i="5"/>
  <c r="H1000" i="1"/>
  <c r="G999" i="1"/>
  <c r="D997" i="1"/>
  <c r="G997" i="1" s="1"/>
  <c r="F19" i="5"/>
  <c r="G989" i="1"/>
  <c r="G988" i="1"/>
  <c r="H986" i="1"/>
  <c r="G986" i="1"/>
  <c r="F8" i="5"/>
  <c r="G940" i="1"/>
  <c r="G709" i="1"/>
  <c r="F217" i="9"/>
  <c r="B217" i="9" s="1"/>
  <c r="G692" i="1"/>
  <c r="G691" i="1"/>
  <c r="G647" i="1"/>
  <c r="F652" i="4"/>
  <c r="D411" i="1"/>
  <c r="E644" i="4"/>
  <c r="D638" i="1" s="1"/>
  <c r="G593" i="1"/>
  <c r="G594" i="1"/>
  <c r="H398" i="1"/>
  <c r="H371" i="1"/>
  <c r="H307" i="1"/>
  <c r="F214" i="9"/>
  <c r="B214" i="9" s="1"/>
  <c r="E26" i="9"/>
  <c r="B26" i="9" s="1"/>
  <c r="G209" i="1"/>
  <c r="D198" i="1"/>
  <c r="H198" i="1" s="1"/>
  <c r="F202" i="4"/>
  <c r="H189" i="1"/>
  <c r="G186" i="1"/>
  <c r="H184" i="1"/>
  <c r="F188" i="4"/>
  <c r="H181" i="1"/>
  <c r="G180" i="1"/>
  <c r="F218" i="9"/>
  <c r="B218" i="9" s="1"/>
  <c r="G175" i="1"/>
  <c r="F177" i="4"/>
  <c r="G168" i="1"/>
  <c r="G166" i="1"/>
  <c r="E163" i="4"/>
  <c r="D159" i="1" s="1"/>
  <c r="D165" i="1"/>
  <c r="G165" i="1" s="1"/>
  <c r="D160" i="1"/>
  <c r="F164" i="4"/>
  <c r="H155" i="1"/>
  <c r="H148" i="1"/>
  <c r="H149" i="1"/>
  <c r="G133" i="1"/>
  <c r="G132" i="1"/>
  <c r="D130" i="1"/>
  <c r="G130" i="1" s="1"/>
  <c r="F133" i="4"/>
  <c r="F134" i="4"/>
  <c r="H124" i="1"/>
  <c r="E124" i="4"/>
  <c r="D120" i="1" s="1"/>
  <c r="E37" i="9"/>
  <c r="B37" i="9" s="1"/>
  <c r="F216" i="9"/>
  <c r="B216" i="9" s="1"/>
  <c r="H108" i="1"/>
  <c r="F77" i="4"/>
  <c r="G73" i="1"/>
  <c r="G70" i="1"/>
  <c r="D70" i="1"/>
  <c r="H70" i="1" s="1"/>
  <c r="G66" i="1"/>
  <c r="F68" i="4"/>
  <c r="G1423" i="1"/>
  <c r="G1427" i="1"/>
  <c r="G1274" i="1"/>
  <c r="G1271" i="1"/>
  <c r="G1264" i="1"/>
  <c r="G1262" i="1"/>
  <c r="G1247" i="1"/>
  <c r="G1245" i="1"/>
  <c r="G1244" i="1"/>
  <c r="G1241" i="1"/>
  <c r="G1240" i="1"/>
  <c r="C1227" i="1"/>
  <c r="G1217" i="1"/>
  <c r="G1165" i="1"/>
  <c r="G1156" i="1"/>
  <c r="G1155" i="1"/>
  <c r="G1151" i="1"/>
  <c r="G1139" i="1"/>
  <c r="C1113" i="1"/>
  <c r="F135" i="5"/>
  <c r="C1112" i="1"/>
  <c r="G1056" i="1"/>
  <c r="G1064" i="1"/>
  <c r="H1047" i="1"/>
  <c r="G1047" i="1"/>
  <c r="F69" i="5"/>
  <c r="G1033" i="1"/>
  <c r="G1032" i="1"/>
  <c r="H1030" i="1"/>
  <c r="G1030" i="1"/>
  <c r="F52" i="5"/>
  <c r="H1007" i="1"/>
  <c r="G1007" i="1"/>
  <c r="H997" i="1"/>
  <c r="H990" i="1"/>
  <c r="G990" i="1"/>
  <c r="C991" i="1"/>
  <c r="E274" i="9"/>
  <c r="B274" i="9" s="1"/>
  <c r="E22" i="9"/>
  <c r="B22" i="9" s="1"/>
  <c r="G644" i="1"/>
  <c r="C645" i="1"/>
  <c r="H645" i="1" s="1"/>
  <c r="G642" i="1"/>
  <c r="G645" i="1"/>
  <c r="G641" i="1"/>
  <c r="G397" i="1"/>
  <c r="G398" i="1"/>
  <c r="G371" i="1"/>
  <c r="C364" i="1"/>
  <c r="H364" i="1" s="1"/>
  <c r="G368" i="1"/>
  <c r="G367" i="1"/>
  <c r="G365" i="1"/>
  <c r="G307" i="1"/>
  <c r="G308" i="1"/>
  <c r="C411" i="1"/>
  <c r="C637" i="1"/>
  <c r="C192" i="1"/>
  <c r="H192" i="1" s="1"/>
  <c r="G206" i="1"/>
  <c r="G207" i="1"/>
  <c r="G192" i="1"/>
  <c r="G200" i="1"/>
  <c r="G191" i="1"/>
  <c r="G189" i="1"/>
  <c r="E46" i="9"/>
  <c r="B46" i="9" s="1"/>
  <c r="G184" i="1"/>
  <c r="B221" i="9"/>
  <c r="B220" i="9"/>
  <c r="E42" i="9"/>
  <c r="B42" i="9" s="1"/>
  <c r="C173" i="1"/>
  <c r="C160" i="1"/>
  <c r="G155" i="1"/>
  <c r="G157" i="1"/>
  <c r="G154" i="1"/>
  <c r="G153" i="1"/>
  <c r="G148" i="1"/>
  <c r="G149" i="1"/>
  <c r="G150" i="1"/>
  <c r="C129" i="1"/>
  <c r="G124" i="1"/>
  <c r="G125" i="1"/>
  <c r="D124" i="4"/>
  <c r="G108" i="1"/>
  <c r="G113" i="1"/>
  <c r="E34" i="9"/>
  <c r="B34" i="9" s="1"/>
  <c r="C64" i="1"/>
  <c r="G64" i="1" s="1"/>
  <c r="E30" i="9"/>
  <c r="B30" i="9" s="1"/>
  <c r="H334" i="1"/>
  <c r="G334" i="1"/>
  <c r="H326" i="1"/>
  <c r="G326" i="1"/>
  <c r="H284" i="1"/>
  <c r="G284" i="1"/>
  <c r="H64" i="1"/>
  <c r="H135" i="1"/>
  <c r="G135" i="1"/>
  <c r="H1519" i="1"/>
  <c r="G1519" i="1"/>
  <c r="D49" i="8"/>
  <c r="C1530" i="1"/>
  <c r="H1440" i="1"/>
  <c r="G1440" i="1"/>
  <c r="J1440" i="1"/>
  <c r="I1447" i="1"/>
  <c r="I1448" i="1"/>
  <c r="I1451" i="1"/>
  <c r="I1452" i="1"/>
  <c r="G1454" i="1"/>
  <c r="I1457" i="1"/>
  <c r="I1458" i="1"/>
  <c r="J1463" i="1"/>
  <c r="H1465" i="1"/>
  <c r="J1467" i="1"/>
  <c r="I1471" i="1"/>
  <c r="I1474" i="1"/>
  <c r="I1477" i="1"/>
  <c r="I1478" i="1"/>
  <c r="H1531" i="1"/>
  <c r="G1531" i="1"/>
  <c r="H1535" i="1"/>
  <c r="G1535" i="1"/>
  <c r="H1539" i="1"/>
  <c r="G1539" i="1"/>
  <c r="H1543" i="1"/>
  <c r="G1543" i="1"/>
  <c r="H1547" i="1"/>
  <c r="G1547" i="1"/>
  <c r="E82" i="4"/>
  <c r="D78" i="1" s="1"/>
  <c r="D472" i="4"/>
  <c r="F473" i="4"/>
  <c r="F629" i="4"/>
  <c r="D625" i="4"/>
  <c r="F99" i="6"/>
  <c r="D89" i="6"/>
  <c r="C1393" i="1"/>
  <c r="E22" i="7"/>
  <c r="D1454" i="1"/>
  <c r="H1454" i="1" s="1"/>
  <c r="H31" i="3"/>
  <c r="C1469" i="1"/>
  <c r="D42" i="8"/>
  <c r="C1481" i="1"/>
  <c r="H1442" i="1"/>
  <c r="G1442" i="1"/>
  <c r="I1442" i="1" s="1"/>
  <c r="J1442" i="1"/>
  <c r="H1551" i="1"/>
  <c r="G1551" i="1"/>
  <c r="H1559" i="1"/>
  <c r="G1559" i="1"/>
  <c r="H1563" i="1"/>
  <c r="G1563" i="1"/>
  <c r="H1570" i="1"/>
  <c r="G1570" i="1"/>
  <c r="C343" i="1"/>
  <c r="C413" i="1"/>
  <c r="C549" i="1"/>
  <c r="I1464" i="1"/>
  <c r="I1465" i="1"/>
  <c r="I1468" i="1"/>
  <c r="H1527" i="1"/>
  <c r="G1527" i="1"/>
  <c r="F7" i="4"/>
  <c r="F51" i="4"/>
  <c r="D50" i="4"/>
  <c r="F107" i="4"/>
  <c r="D106" i="4"/>
  <c r="F421" i="4"/>
  <c r="F61" i="6"/>
  <c r="C1355" i="1"/>
  <c r="H1523" i="1"/>
  <c r="G1523" i="1"/>
  <c r="H1555" i="1"/>
  <c r="G1555" i="1"/>
  <c r="H1567" i="1"/>
  <c r="G1567" i="1"/>
  <c r="E68" i="5"/>
  <c r="H1550" i="1"/>
  <c r="G1550" i="1"/>
  <c r="D3" i="1"/>
  <c r="D4" i="1"/>
  <c r="D136" i="1"/>
  <c r="D472" i="1"/>
  <c r="D523" i="1"/>
  <c r="H1444" i="1"/>
  <c r="G1444" i="1"/>
  <c r="J1444" i="1"/>
  <c r="I1446" i="1"/>
  <c r="I1450" i="1"/>
  <c r="I1456" i="1"/>
  <c r="I1460" i="1"/>
  <c r="H1463" i="1"/>
  <c r="I1463" i="1" s="1"/>
  <c r="J1465" i="1"/>
  <c r="H1467" i="1"/>
  <c r="I1467" i="1" s="1"/>
  <c r="I1473" i="1"/>
  <c r="I1476" i="1"/>
  <c r="H1487" i="1"/>
  <c r="G1487" i="1"/>
  <c r="H1491" i="1"/>
  <c r="G1491" i="1"/>
  <c r="H1495" i="1"/>
  <c r="G1495" i="1"/>
  <c r="H1503" i="1"/>
  <c r="G1503" i="1"/>
  <c r="H1507" i="1"/>
  <c r="G1507" i="1"/>
  <c r="H1511" i="1"/>
  <c r="G1511" i="1"/>
  <c r="H1515" i="1"/>
  <c r="G1515" i="1"/>
  <c r="H1571" i="1"/>
  <c r="G1571" i="1"/>
  <c r="H1575" i="1"/>
  <c r="G1575" i="1"/>
  <c r="H1579" i="1"/>
  <c r="G1579" i="1"/>
  <c r="E50" i="4"/>
  <c r="D46" i="1" s="1"/>
  <c r="F83" i="4"/>
  <c r="D82" i="4"/>
  <c r="E311" i="4"/>
  <c r="D306" i="1" s="1"/>
  <c r="F571" i="4"/>
  <c r="D567" i="4"/>
  <c r="E238" i="5"/>
  <c r="D1216" i="1"/>
  <c r="F242" i="5"/>
  <c r="D238" i="5"/>
  <c r="C1219" i="1"/>
  <c r="F258" i="5"/>
  <c r="C1235" i="1"/>
  <c r="E5" i="6"/>
  <c r="D1300" i="1"/>
  <c r="F153" i="4"/>
  <c r="D163" i="4"/>
  <c r="D215" i="4"/>
  <c r="F352" i="4"/>
  <c r="F416" i="4"/>
  <c r="E459" i="4"/>
  <c r="D484" i="4"/>
  <c r="F485" i="4"/>
  <c r="F599" i="4"/>
  <c r="D593" i="4"/>
  <c r="E7" i="5"/>
  <c r="D190" i="5"/>
  <c r="D245" i="5"/>
  <c r="F246" i="5"/>
  <c r="E35" i="6"/>
  <c r="E5" i="7"/>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G1534" i="1"/>
  <c r="G1538" i="1"/>
  <c r="G1542" i="1"/>
  <c r="G1546" i="1"/>
  <c r="G1554" i="1"/>
  <c r="G1558" i="1"/>
  <c r="G1562" i="1"/>
  <c r="G1566" i="1"/>
  <c r="G1574" i="1"/>
  <c r="G1578" i="1"/>
  <c r="D299" i="4"/>
  <c r="D311" i="4"/>
  <c r="E350" i="4"/>
  <c r="D644" i="4"/>
  <c r="D515" i="4"/>
  <c r="F535" i="4"/>
  <c r="D529" i="4"/>
  <c r="D68" i="5"/>
  <c r="D177" i="5"/>
  <c r="F180" i="5"/>
  <c r="D141" i="6"/>
  <c r="F5" i="6"/>
  <c r="F43" i="6"/>
  <c r="D35" i="6"/>
  <c r="G297" i="9"/>
  <c r="E297" i="9" s="1"/>
  <c r="F152" i="4"/>
  <c r="H20" i="9"/>
  <c r="G20" i="9"/>
  <c r="D224" i="4"/>
  <c r="E263" i="4"/>
  <c r="D259" i="1" s="1"/>
  <c r="D363" i="4"/>
  <c r="D580" i="4"/>
  <c r="E593" i="4"/>
  <c r="D587" i="1" s="1"/>
  <c r="F12" i="5"/>
  <c r="D7" i="5"/>
  <c r="H286" i="9"/>
  <c r="E286" i="9" s="1"/>
  <c r="B286" i="9" s="1"/>
  <c r="E87" i="5"/>
  <c r="D1065" i="1" s="1"/>
  <c r="D118" i="5"/>
  <c r="F119" i="5"/>
  <c r="H289" i="9"/>
  <c r="E176" i="5"/>
  <c r="F224" i="5"/>
  <c r="D206" i="5"/>
  <c r="M212" i="9"/>
  <c r="L212" i="9"/>
  <c r="G191" i="9"/>
  <c r="E191"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89" i="9"/>
  <c r="E189" i="9" s="1"/>
  <c r="B189" i="9" s="1"/>
  <c r="G185" i="9"/>
  <c r="E185" i="9" s="1"/>
  <c r="B185" i="9" s="1"/>
  <c r="G181" i="9"/>
  <c r="E181" i="9" s="1"/>
  <c r="B181" i="9" s="1"/>
  <c r="G177" i="9"/>
  <c r="E177" i="9" s="1"/>
  <c r="B177" i="9" s="1"/>
  <c r="G165" i="9"/>
  <c r="E165" i="9" s="1"/>
  <c r="B165" i="9" s="1"/>
  <c r="H164" i="9"/>
  <c r="G209" i="9"/>
  <c r="E209" i="9" s="1"/>
  <c r="B209" i="9" s="1"/>
  <c r="G201" i="9"/>
  <c r="E201" i="9" s="1"/>
  <c r="B201" i="9" s="1"/>
  <c r="G193" i="9"/>
  <c r="E193" i="9" s="1"/>
  <c r="B193" i="9" s="1"/>
  <c r="G190" i="9"/>
  <c r="E190" i="9" s="1"/>
  <c r="B190" i="9" s="1"/>
  <c r="G186" i="9"/>
  <c r="E186" i="9" s="1"/>
  <c r="B186" i="9" s="1"/>
  <c r="G182" i="9"/>
  <c r="E182" i="9" s="1"/>
  <c r="B182" i="9" s="1"/>
  <c r="G178" i="9"/>
  <c r="E178" i="9" s="1"/>
  <c r="B178" i="9" s="1"/>
  <c r="G278" i="9"/>
  <c r="E278" i="9" s="1"/>
  <c r="B278" i="9" s="1"/>
  <c r="G211" i="9"/>
  <c r="E211" i="9" s="1"/>
  <c r="B211" i="9" s="1"/>
  <c r="G203" i="9"/>
  <c r="E203" i="9" s="1"/>
  <c r="B203" i="9" s="1"/>
  <c r="G195" i="9"/>
  <c r="E195" i="9" s="1"/>
  <c r="B195" i="9" s="1"/>
  <c r="G163" i="9"/>
  <c r="E163" i="9" s="1"/>
  <c r="B163" i="9" s="1"/>
  <c r="G161" i="9"/>
  <c r="E161" i="9" s="1"/>
  <c r="B161" i="9" s="1"/>
  <c r="G162" i="9"/>
  <c r="E162" i="9" s="1"/>
  <c r="B162" i="9" s="1"/>
  <c r="L191" i="9"/>
  <c r="F191" i="9" s="1"/>
  <c r="G207" i="9"/>
  <c r="E207" i="9" s="1"/>
  <c r="B207" i="9" s="1"/>
  <c r="B60" i="9"/>
  <c r="B76" i="9"/>
  <c r="B92" i="9"/>
  <c r="B108" i="9"/>
  <c r="B124" i="9"/>
  <c r="B140" i="9"/>
  <c r="G160" i="9"/>
  <c r="E160" i="9" s="1"/>
  <c r="B160" i="9" s="1"/>
  <c r="G183" i="9"/>
  <c r="E183" i="9" s="1"/>
  <c r="B183" i="9" s="1"/>
  <c r="G205" i="9"/>
  <c r="E205" i="9" s="1"/>
  <c r="B205" i="9" s="1"/>
  <c r="G277" i="9"/>
  <c r="E277" i="9" s="1"/>
  <c r="B277" i="9" s="1"/>
  <c r="B56" i="9"/>
  <c r="B72" i="9"/>
  <c r="B88" i="9"/>
  <c r="B104" i="9"/>
  <c r="B120" i="9"/>
  <c r="B136" i="9"/>
  <c r="G199" i="9"/>
  <c r="E199" i="9" s="1"/>
  <c r="B199" i="9" s="1"/>
  <c r="F417" i="4"/>
  <c r="F88" i="5"/>
  <c r="D146" i="5"/>
  <c r="I10" i="9"/>
  <c r="B53" i="9"/>
  <c r="B68" i="9"/>
  <c r="B84" i="9"/>
  <c r="B100" i="9"/>
  <c r="B116" i="9"/>
  <c r="B132" i="9"/>
  <c r="G164" i="9"/>
  <c r="E164" i="9" s="1"/>
  <c r="B164" i="9" s="1"/>
  <c r="G179" i="9"/>
  <c r="E179" i="9" s="1"/>
  <c r="B179" i="9" s="1"/>
  <c r="G187" i="9"/>
  <c r="E187" i="9" s="1"/>
  <c r="B187" i="9" s="1"/>
  <c r="G197" i="9"/>
  <c r="E197" i="9" s="1"/>
  <c r="B197" i="9" s="1"/>
  <c r="E55" i="9"/>
  <c r="B55" i="9" s="1"/>
  <c r="E59" i="9"/>
  <c r="B59" i="9" s="1"/>
  <c r="E63" i="9"/>
  <c r="B63" i="9" s="1"/>
  <c r="E67" i="9"/>
  <c r="B67" i="9" s="1"/>
  <c r="E71" i="9"/>
  <c r="B71" i="9" s="1"/>
  <c r="E75" i="9"/>
  <c r="B75" i="9" s="1"/>
  <c r="E79" i="9"/>
  <c r="B79" i="9" s="1"/>
  <c r="E83" i="9"/>
  <c r="B83" i="9" s="1"/>
  <c r="E87" i="9"/>
  <c r="B87" i="9" s="1"/>
  <c r="E91" i="9"/>
  <c r="B91"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E139" i="9"/>
  <c r="B139" i="9" s="1"/>
  <c r="B145" i="9"/>
  <c r="B149" i="9"/>
  <c r="B153" i="9"/>
  <c r="B157" i="9"/>
  <c r="B281" i="9"/>
  <c r="B285" i="9"/>
  <c r="B57" i="9"/>
  <c r="B61" i="9"/>
  <c r="B65" i="9"/>
  <c r="B69" i="9"/>
  <c r="B73" i="9"/>
  <c r="B77" i="9"/>
  <c r="B81" i="9"/>
  <c r="B85" i="9"/>
  <c r="B89" i="9"/>
  <c r="B93" i="9"/>
  <c r="B97" i="9"/>
  <c r="B101" i="9"/>
  <c r="B105" i="9"/>
  <c r="B109" i="9"/>
  <c r="B113" i="9"/>
  <c r="B117" i="9"/>
  <c r="B121" i="9"/>
  <c r="B125" i="9"/>
  <c r="B129" i="9"/>
  <c r="B133" i="9"/>
  <c r="B137" i="9"/>
  <c r="B141" i="9"/>
  <c r="F275" i="9"/>
  <c r="B280" i="9"/>
  <c r="B273" i="9"/>
  <c r="E279" i="9"/>
  <c r="B279" i="9" s="1"/>
  <c r="H1438" i="1" l="1"/>
  <c r="G1438" i="1"/>
  <c r="H1437" i="1"/>
  <c r="G1437" i="1"/>
  <c r="H1499" i="1"/>
  <c r="G1483" i="1"/>
  <c r="H1223" i="1"/>
  <c r="G1223" i="1"/>
  <c r="G1148" i="1"/>
  <c r="G1048" i="1"/>
  <c r="B191" i="9"/>
  <c r="F212" i="9"/>
  <c r="B212" i="9" s="1"/>
  <c r="G198" i="1"/>
  <c r="H165" i="1"/>
  <c r="E151" i="4"/>
  <c r="E289" i="4" s="1"/>
  <c r="H130" i="1"/>
  <c r="H1227" i="1"/>
  <c r="G1227" i="1"/>
  <c r="H1112" i="1"/>
  <c r="G1112" i="1"/>
  <c r="H1113" i="1"/>
  <c r="G1113" i="1"/>
  <c r="H991" i="1"/>
  <c r="G991" i="1"/>
  <c r="D420" i="4"/>
  <c r="F420" i="4" s="1"/>
  <c r="G364" i="1"/>
  <c r="H637" i="1"/>
  <c r="G637" i="1"/>
  <c r="H411" i="1"/>
  <c r="G411" i="1"/>
  <c r="G173" i="1"/>
  <c r="H173" i="1"/>
  <c r="G160" i="1"/>
  <c r="H160" i="1"/>
  <c r="E20" i="9"/>
  <c r="B20" i="9" s="1"/>
  <c r="G129" i="1"/>
  <c r="H129" i="1"/>
  <c r="F124" i="4"/>
  <c r="C120" i="1"/>
  <c r="C414" i="1"/>
  <c r="B297" i="9"/>
  <c r="E296" i="9"/>
  <c r="I10" i="3" s="1"/>
  <c r="F68" i="5"/>
  <c r="H21" i="3"/>
  <c r="C1046" i="1"/>
  <c r="D1436" i="1"/>
  <c r="I29" i="3"/>
  <c r="H4" i="1"/>
  <c r="G4" i="1"/>
  <c r="D1453" i="1"/>
  <c r="I30" i="3"/>
  <c r="F625" i="4"/>
  <c r="C619" i="1"/>
  <c r="H1530" i="1"/>
  <c r="G1530" i="1"/>
  <c r="G292" i="9"/>
  <c r="E292" i="9" s="1"/>
  <c r="B292" i="9" s="1"/>
  <c r="C1183" i="1"/>
  <c r="F206" i="5"/>
  <c r="D6" i="5"/>
  <c r="F7" i="5"/>
  <c r="H20" i="3"/>
  <c r="C985" i="1"/>
  <c r="F363" i="4"/>
  <c r="D350" i="4"/>
  <c r="C358" i="1"/>
  <c r="F35" i="6"/>
  <c r="H25" i="3"/>
  <c r="C1329" i="1"/>
  <c r="D528" i="4"/>
  <c r="F529" i="4"/>
  <c r="C523" i="1"/>
  <c r="E408" i="4"/>
  <c r="D403" i="1" s="1"/>
  <c r="D345" i="1"/>
  <c r="D1329" i="1"/>
  <c r="I25" i="3"/>
  <c r="D985" i="1"/>
  <c r="E6" i="5"/>
  <c r="I20" i="3"/>
  <c r="F484" i="4"/>
  <c r="C478" i="1"/>
  <c r="E298" i="4"/>
  <c r="G1300" i="1"/>
  <c r="H1300" i="1"/>
  <c r="H1219" i="1"/>
  <c r="G1219" i="1"/>
  <c r="E237" i="5"/>
  <c r="D1215" i="1"/>
  <c r="F82" i="4"/>
  <c r="C78" i="1"/>
  <c r="H3" i="1"/>
  <c r="G3" i="1"/>
  <c r="E528" i="4"/>
  <c r="H1469" i="1"/>
  <c r="G1469" i="1"/>
  <c r="H1393" i="1"/>
  <c r="G1393" i="1"/>
  <c r="C1524" i="1"/>
  <c r="D43" i="8"/>
  <c r="F644" i="4"/>
  <c r="C638" i="1"/>
  <c r="G291" i="9"/>
  <c r="E291" i="9" s="1"/>
  <c r="B291" i="9" s="1"/>
  <c r="F190" i="5"/>
  <c r="C1167" i="1"/>
  <c r="H1216" i="1"/>
  <c r="G1216" i="1"/>
  <c r="D1046" i="1"/>
  <c r="I21" i="3"/>
  <c r="F50" i="4"/>
  <c r="C46" i="1"/>
  <c r="H343" i="1"/>
  <c r="G343" i="1"/>
  <c r="F146" i="5"/>
  <c r="C1124" i="1"/>
  <c r="F118" i="5"/>
  <c r="C1096" i="1"/>
  <c r="H259" i="1"/>
  <c r="G259" i="1"/>
  <c r="F311" i="4"/>
  <c r="C306" i="1"/>
  <c r="F593" i="4"/>
  <c r="C587" i="1"/>
  <c r="E420" i="4"/>
  <c r="D453" i="1"/>
  <c r="F215" i="4"/>
  <c r="C211" i="1"/>
  <c r="E141" i="6"/>
  <c r="F141" i="6" s="1"/>
  <c r="D1299" i="1"/>
  <c r="I24" i="3"/>
  <c r="D237" i="5"/>
  <c r="F238" i="5"/>
  <c r="C1215" i="1"/>
  <c r="F567" i="4"/>
  <c r="C561" i="1"/>
  <c r="G472" i="1"/>
  <c r="H472" i="1"/>
  <c r="E6" i="4"/>
  <c r="G1355" i="1"/>
  <c r="H1355" i="1"/>
  <c r="F106" i="4"/>
  <c r="C102" i="1"/>
  <c r="D6" i="4"/>
  <c r="H549" i="1"/>
  <c r="G549" i="1"/>
  <c r="G1481" i="1"/>
  <c r="H1481" i="1"/>
  <c r="F89" i="6"/>
  <c r="C1383" i="1"/>
  <c r="I1440" i="1"/>
  <c r="F580" i="4"/>
  <c r="C574" i="1"/>
  <c r="H28" i="3"/>
  <c r="C1435" i="1"/>
  <c r="E175" i="5"/>
  <c r="D1152" i="1" s="1"/>
  <c r="D1153" i="1"/>
  <c r="I22" i="3"/>
  <c r="H1065" i="1"/>
  <c r="G1065" i="1"/>
  <c r="F224" i="4"/>
  <c r="C220" i="1"/>
  <c r="G289" i="9"/>
  <c r="E289" i="9" s="1"/>
  <c r="B289" i="9" s="1"/>
  <c r="F177" i="5"/>
  <c r="D176" i="5"/>
  <c r="C1154" i="1"/>
  <c r="F515" i="4"/>
  <c r="C509" i="1"/>
  <c r="F299" i="4"/>
  <c r="D298" i="4"/>
  <c r="C294" i="1"/>
  <c r="F245" i="5"/>
  <c r="C1222" i="1"/>
  <c r="F163" i="4"/>
  <c r="D151" i="4"/>
  <c r="C159" i="1"/>
  <c r="H1235" i="1"/>
  <c r="G1235" i="1"/>
  <c r="I1444" i="1"/>
  <c r="G136" i="1"/>
  <c r="H136" i="1"/>
  <c r="H413" i="1"/>
  <c r="G413" i="1"/>
  <c r="K1432" i="9"/>
  <c r="G295" i="9"/>
  <c r="E295" i="9" s="1"/>
  <c r="B295" i="9" s="1"/>
  <c r="I34" i="3"/>
  <c r="C1517" i="1"/>
  <c r="F472" i="4"/>
  <c r="C466" i="1"/>
  <c r="I17" i="3" l="1"/>
  <c r="D147" i="1"/>
  <c r="E19" i="9"/>
  <c r="H120" i="1"/>
  <c r="G120" i="1"/>
  <c r="H17" i="3"/>
  <c r="D289" i="4"/>
  <c r="D290" i="4" s="1"/>
  <c r="F151" i="4"/>
  <c r="C147" i="1"/>
  <c r="G294" i="1"/>
  <c r="H294" i="1"/>
  <c r="H102" i="1"/>
  <c r="G102" i="1"/>
  <c r="H638" i="1"/>
  <c r="G638" i="1"/>
  <c r="I35" i="3"/>
  <c r="C1518" i="1"/>
  <c r="G294" i="9"/>
  <c r="E294" i="9" s="1"/>
  <c r="D1214" i="1"/>
  <c r="I23" i="3"/>
  <c r="F6" i="5"/>
  <c r="C984" i="1"/>
  <c r="D407" i="4"/>
  <c r="F298" i="4"/>
  <c r="C293" i="1"/>
  <c r="H1154" i="1"/>
  <c r="G1154" i="1"/>
  <c r="H220" i="1"/>
  <c r="G220" i="1"/>
  <c r="H1383" i="1"/>
  <c r="G1383" i="1"/>
  <c r="H1215" i="1"/>
  <c r="G1215" i="1"/>
  <c r="H1299" i="1"/>
  <c r="G1299" i="1"/>
  <c r="H9" i="3"/>
  <c r="H453" i="1"/>
  <c r="G453" i="1"/>
  <c r="H306" i="1"/>
  <c r="G306" i="1"/>
  <c r="G1096" i="1"/>
  <c r="H1096" i="1"/>
  <c r="G1167" i="1"/>
  <c r="H1167" i="1"/>
  <c r="H1524" i="1"/>
  <c r="G1524" i="1"/>
  <c r="H78" i="1"/>
  <c r="G78" i="1"/>
  <c r="E407" i="4"/>
  <c r="D402" i="1" s="1"/>
  <c r="D293" i="1"/>
  <c r="H276" i="9"/>
  <c r="D984" i="1"/>
  <c r="D636" i="4"/>
  <c r="F528" i="4"/>
  <c r="C522" i="1"/>
  <c r="G985" i="1"/>
  <c r="H985" i="1"/>
  <c r="D635" i="4"/>
  <c r="H159" i="1"/>
  <c r="G159" i="1"/>
  <c r="G1517" i="1"/>
  <c r="H1517" i="1"/>
  <c r="H11" i="3"/>
  <c r="E412" i="4"/>
  <c r="E290" i="4"/>
  <c r="D286" i="1" s="1"/>
  <c r="D2" i="1"/>
  <c r="I16" i="3"/>
  <c r="H466" i="1"/>
  <c r="G466" i="1"/>
  <c r="G1222" i="1"/>
  <c r="H1222" i="1"/>
  <c r="D175" i="5"/>
  <c r="G282" i="9" s="1"/>
  <c r="E282" i="9" s="1"/>
  <c r="B282" i="9" s="1"/>
  <c r="F176" i="5"/>
  <c r="H22" i="3"/>
  <c r="C1153" i="1"/>
  <c r="E291" i="4"/>
  <c r="D287" i="1" s="1"/>
  <c r="E413" i="4"/>
  <c r="D285" i="1"/>
  <c r="H574" i="1"/>
  <c r="G574" i="1"/>
  <c r="D1435" i="1"/>
  <c r="H1435" i="1" s="1"/>
  <c r="I28" i="3"/>
  <c r="E635" i="4"/>
  <c r="D629" i="1" s="1"/>
  <c r="D414" i="1"/>
  <c r="H414" i="1" s="1"/>
  <c r="E636" i="4"/>
  <c r="D630" i="1" s="1"/>
  <c r="D522" i="1"/>
  <c r="G478" i="1"/>
  <c r="H478" i="1"/>
  <c r="G299" i="9"/>
  <c r="E299" i="9" s="1"/>
  <c r="H358" i="1"/>
  <c r="G358" i="1"/>
  <c r="H1183" i="1"/>
  <c r="G1183" i="1"/>
  <c r="H1453" i="1"/>
  <c r="G1453" i="1"/>
  <c r="H1436" i="1"/>
  <c r="G1436" i="1"/>
  <c r="H509" i="1"/>
  <c r="G509" i="1"/>
  <c r="F6" i="4"/>
  <c r="H16" i="3"/>
  <c r="D412" i="4"/>
  <c r="C2" i="1"/>
  <c r="G561" i="1"/>
  <c r="H561" i="1"/>
  <c r="F237" i="5"/>
  <c r="H23" i="3"/>
  <c r="C1214" i="1"/>
  <c r="H211" i="1"/>
  <c r="G211" i="1"/>
  <c r="H587" i="1"/>
  <c r="G587" i="1"/>
  <c r="H1124" i="1"/>
  <c r="G1124" i="1"/>
  <c r="G46" i="1"/>
  <c r="H46" i="1"/>
  <c r="H523" i="1"/>
  <c r="G523" i="1"/>
  <c r="H1329" i="1"/>
  <c r="G1329" i="1"/>
  <c r="F350" i="4"/>
  <c r="D408" i="4"/>
  <c r="C345" i="1"/>
  <c r="G619" i="1"/>
  <c r="H619" i="1"/>
  <c r="H1046" i="1"/>
  <c r="G1046" i="1"/>
  <c r="G1435" i="1" l="1"/>
  <c r="F408" i="4"/>
  <c r="C403" i="1"/>
  <c r="N3" i="9"/>
  <c r="H522" i="1"/>
  <c r="G522" i="1"/>
  <c r="F407" i="4"/>
  <c r="C402" i="1"/>
  <c r="H147" i="1"/>
  <c r="G147" i="1"/>
  <c r="C629" i="1"/>
  <c r="F635" i="4"/>
  <c r="G414" i="1"/>
  <c r="G276" i="9"/>
  <c r="E276" i="9" s="1"/>
  <c r="E293" i="9"/>
  <c r="I11" i="3" s="1"/>
  <c r="B294" i="9"/>
  <c r="D639" i="4"/>
  <c r="F412" i="4"/>
  <c r="C407" i="1"/>
  <c r="H1153" i="1"/>
  <c r="G1153" i="1"/>
  <c r="H1214" i="1"/>
  <c r="G1214" i="1"/>
  <c r="E298" i="9"/>
  <c r="I9" i="3" s="1"/>
  <c r="B299" i="9"/>
  <c r="E640" i="4"/>
  <c r="E415" i="4"/>
  <c r="D410" i="1" s="1"/>
  <c r="D408" i="1"/>
  <c r="F636" i="4"/>
  <c r="C630" i="1"/>
  <c r="H293" i="1"/>
  <c r="G293" i="1"/>
  <c r="H1518" i="1"/>
  <c r="G1518" i="1"/>
  <c r="D413" i="4"/>
  <c r="F289" i="4"/>
  <c r="C285" i="1"/>
  <c r="D291" i="4"/>
  <c r="H345" i="1"/>
  <c r="G345" i="1"/>
  <c r="H2" i="1"/>
  <c r="G2" i="1"/>
  <c r="F290" i="4"/>
  <c r="C286" i="1"/>
  <c r="F175" i="5"/>
  <c r="C1152" i="1"/>
  <c r="E639" i="4"/>
  <c r="E414" i="4"/>
  <c r="D409" i="1" s="1"/>
  <c r="D407" i="1"/>
  <c r="K3" i="9"/>
  <c r="H984" i="1"/>
  <c r="G984" i="1"/>
  <c r="D640" i="4" l="1"/>
  <c r="D415" i="4"/>
  <c r="F413" i="4"/>
  <c r="C408" i="1"/>
  <c r="H407" i="1"/>
  <c r="G407" i="1"/>
  <c r="H402" i="1"/>
  <c r="G402" i="1"/>
  <c r="F291" i="4"/>
  <c r="C287" i="1"/>
  <c r="G630" i="1"/>
  <c r="H630" i="1"/>
  <c r="E642" i="4"/>
  <c r="D634" i="1"/>
  <c r="D414" i="4"/>
  <c r="G629" i="1"/>
  <c r="H629" i="1"/>
  <c r="G1152" i="1"/>
  <c r="H1152" i="1"/>
  <c r="H285" i="1"/>
  <c r="G285" i="1"/>
  <c r="E275" i="9"/>
  <c r="B276" i="9"/>
  <c r="G403" i="1"/>
  <c r="H403" i="1"/>
  <c r="H8" i="3"/>
  <c r="H286" i="1"/>
  <c r="G286" i="1"/>
  <c r="E641" i="4"/>
  <c r="D633" i="1"/>
  <c r="F639" i="4"/>
  <c r="C633" i="1"/>
  <c r="D641" i="4"/>
  <c r="H633" i="1" l="1"/>
  <c r="G633" i="1"/>
  <c r="H408" i="1"/>
  <c r="G408" i="1"/>
  <c r="F414" i="4"/>
  <c r="C409" i="1"/>
  <c r="M3" i="9"/>
  <c r="I8" i="3"/>
  <c r="H287" i="1"/>
  <c r="G287" i="1"/>
  <c r="F415" i="4"/>
  <c r="C410" i="1"/>
  <c r="F641" i="4"/>
  <c r="C635" i="1"/>
  <c r="E645" i="4"/>
  <c r="D635" i="1"/>
  <c r="D636" i="1"/>
  <c r="E646" i="4"/>
  <c r="D642" i="4"/>
  <c r="D645" i="4" s="1"/>
  <c r="F640" i="4"/>
  <c r="C634" i="1"/>
  <c r="F645" i="4" l="1"/>
  <c r="H18" i="3"/>
  <c r="C639" i="1"/>
  <c r="D640" i="1"/>
  <c r="I19" i="3"/>
  <c r="H635" i="1"/>
  <c r="G635" i="1"/>
  <c r="H634" i="1"/>
  <c r="G634" i="1"/>
  <c r="H409" i="1"/>
  <c r="G409" i="1"/>
  <c r="F642" i="4"/>
  <c r="D646" i="4"/>
  <c r="C636" i="1"/>
  <c r="I18" i="3"/>
  <c r="D639" i="1"/>
  <c r="H410" i="1"/>
  <c r="G410" i="1"/>
  <c r="G639" i="1" l="1"/>
  <c r="H639" i="1"/>
  <c r="G636" i="1"/>
  <c r="H636" i="1"/>
  <c r="H7" i="3"/>
  <c r="F646" i="4"/>
  <c r="H19" i="3"/>
  <c r="C640" i="1"/>
  <c r="H640" i="1" l="1"/>
  <c r="G640" i="1"/>
  <c r="J3" i="9"/>
  <c r="I7" i="3"/>
  <c r="M272" i="9" l="1"/>
  <c r="L272" i="9"/>
  <c r="H18" i="9"/>
  <c r="G18" i="9"/>
  <c r="I17" i="9"/>
  <c r="M16" i="9"/>
  <c r="I13" i="9"/>
  <c r="J8" i="9"/>
  <c r="I7" i="9"/>
  <c r="J11" i="9"/>
  <c r="J6" i="9"/>
  <c r="K10" i="9"/>
  <c r="K6" i="9"/>
  <c r="G15" i="9"/>
  <c r="I12" i="9"/>
  <c r="H17" i="9"/>
  <c r="I9" i="9"/>
  <c r="I6" i="9"/>
  <c r="J10" i="9"/>
  <c r="I11" i="9"/>
  <c r="J12" i="9"/>
  <c r="K7" i="9"/>
  <c r="I8" i="9"/>
  <c r="K12" i="9"/>
  <c r="J7" i="9"/>
  <c r="H15" i="9"/>
  <c r="L15" i="9"/>
  <c r="I5" i="9"/>
  <c r="J13" i="9"/>
  <c r="G17" i="9"/>
  <c r="K5" i="9"/>
  <c r="K9" i="9"/>
  <c r="L16" i="9"/>
  <c r="K11" i="9"/>
  <c r="J5" i="9"/>
  <c r="J9" i="9"/>
  <c r="K13" i="9"/>
  <c r="K8" i="9"/>
  <c r="G16" i="9"/>
  <c r="J17" i="9"/>
  <c r="M15" i="9"/>
  <c r="H16" i="9"/>
  <c r="F16" i="9" l="1"/>
  <c r="E5" i="9"/>
  <c r="B5" i="9" s="1"/>
  <c r="E18" i="9"/>
  <c r="B18" i="9" s="1"/>
  <c r="E11" i="9"/>
  <c r="B11" i="9" s="1"/>
  <c r="E6" i="9"/>
  <c r="B6" i="9" s="1"/>
  <c r="E16" i="9"/>
  <c r="F15" i="9"/>
  <c r="E8" i="9"/>
  <c r="B8" i="9" s="1"/>
  <c r="E10" i="9"/>
  <c r="B10" i="9" s="1"/>
  <c r="E12" i="9"/>
  <c r="B12" i="9" s="1"/>
  <c r="E13" i="9"/>
  <c r="B13" i="9" s="1"/>
  <c r="E17" i="9"/>
  <c r="B17" i="9" s="1"/>
  <c r="E15" i="9"/>
  <c r="F272" i="9"/>
  <c r="E9" i="9"/>
  <c r="B9" i="9" s="1"/>
  <c r="E7" i="9"/>
  <c r="B7" i="9" s="1"/>
  <c r="F14" i="9" l="1"/>
  <c r="B16" i="9"/>
  <c r="B272" i="9"/>
  <c r="F19" i="9"/>
  <c r="E4" i="9"/>
  <c r="B15"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<sst xmlns="http://schemas.openxmlformats.org/spreadsheetml/2006/main" count="4313" uniqueCount="3393">
  <si>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</si>
  <si>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</si>
  <si>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</si>
  <si>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</si>
  <si>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</si>
  <si>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</si>
  <si>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</si>
  <si>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</si>
  <si>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</si>
  <si>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</si>
  <si>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</si>
  <si>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</si>
  <si>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</si>
  <si>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</si>
  <si>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</si>
  <si>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</si>
  <si>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</si>
  <si>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</si>
  <si>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</si>
  <si>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</si>
  <si>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</si>
  <si>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</si>
  <si>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</si>
  <si>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</si>
  <si>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</si>
  <si>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</si>
  <si>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</si>
  <si>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</si>
  <si>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</si>
  <si>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</si>
  <si>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</si>
  <si>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CVJETNI DOM ŠIBENIK</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</si>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</sst>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22104327</v>
      </c>
      <c r="D2" s="6">
        <f>'PR-RAS'!E6</f>
        <v>20176237.309999999</v>
      </c>
      <c r="E2" s="6">
        <v>0</v>
      </c>
      <c r="F2" s="6">
        <v>0</v>
      </c>
      <c r="G2" s="7">
        <f t="shared" ref="G2:G264" si="0">(B2/1000)*(C2*1+D2*2)</f>
        <v>62456.801619999998</v>
      </c>
      <c r="H2" s="7">
        <f t="shared" ref="H2:H264" si="1">ABS(C2-ROUND(C2,0))+ABS(D2-ROUND(D2,0))</f>
        <v>0.30999999865889549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4003102</v>
      </c>
      <c r="D46" s="1">
        <f>'PR-RAS'!E50</f>
        <v>682231.15999999992</v>
      </c>
      <c r="E46" s="1">
        <v>0</v>
      </c>
      <c r="F46" s="1">
        <v>0</v>
      </c>
      <c r="G46" s="2">
        <f t="shared" si="0"/>
        <v>241540.39439999999</v>
      </c>
      <c r="H46" s="2">
        <f t="shared" si="1"/>
        <v>0.15999999991618097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2668769</v>
      </c>
      <c r="D64" s="1">
        <f>'PR-RAS'!E68</f>
        <v>403735.06</v>
      </c>
      <c r="E64" s="1">
        <v>0</v>
      </c>
      <c r="F64" s="1">
        <v>0</v>
      </c>
      <c r="G64" s="2">
        <f t="shared" si="0"/>
        <v>219003.06456</v>
      </c>
      <c r="H64" s="2">
        <f t="shared" si="1"/>
        <v>5.9999999997671694E-2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2668769</v>
      </c>
      <c r="D66" s="1">
        <f>'PR-RAS'!E70</f>
        <v>403735.06</v>
      </c>
      <c r="E66" s="1">
        <v>0</v>
      </c>
      <c r="F66" s="1">
        <v>0</v>
      </c>
      <c r="G66" s="2">
        <f t="shared" si="0"/>
        <v>225955.54280000002</v>
      </c>
      <c r="H66" s="2">
        <f t="shared" si="1"/>
        <v>5.9999999997671694E-2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1326749</v>
      </c>
      <c r="D70" s="1">
        <f>'PR-RAS'!E74</f>
        <v>278496.09999999998</v>
      </c>
      <c r="E70" s="1">
        <v>0</v>
      </c>
      <c r="F70" s="1">
        <v>0</v>
      </c>
      <c r="G70" s="2">
        <f t="shared" si="0"/>
        <v>129978.1428</v>
      </c>
      <c r="H70" s="2">
        <f t="shared" si="1"/>
        <v>9.9999999976716936E-2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1326749</v>
      </c>
      <c r="D72" s="1">
        <f>'PR-RAS'!E76</f>
        <v>278496.09999999998</v>
      </c>
      <c r="E72" s="1">
        <v>0</v>
      </c>
      <c r="F72" s="1">
        <v>0</v>
      </c>
      <c r="G72" s="2">
        <f t="shared" si="0"/>
        <v>133745.62519999998</v>
      </c>
      <c r="H72" s="2">
        <f t="shared" si="1"/>
        <v>9.9999999976716936E-2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7584</v>
      </c>
      <c r="D73" s="1">
        <f>'PR-RAS'!E77</f>
        <v>0</v>
      </c>
      <c r="E73" s="1">
        <v>0</v>
      </c>
      <c r="F73" s="1">
        <v>0</v>
      </c>
      <c r="G73" s="2">
        <f t="shared" si="0"/>
        <v>546.048</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7584</v>
      </c>
      <c r="D74" s="1">
        <f>'PR-RAS'!E78</f>
        <v>0</v>
      </c>
      <c r="E74" s="1">
        <v>0</v>
      </c>
      <c r="F74" s="1">
        <v>0</v>
      </c>
      <c r="G74" s="2">
        <f t="shared" si="0"/>
        <v>553.63199999999995</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12089386</v>
      </c>
      <c r="D102" s="1">
        <f>'PR-RAS'!E106</f>
        <v>13302389.77</v>
      </c>
      <c r="E102" s="1">
        <v>0</v>
      </c>
      <c r="F102" s="1">
        <v>0</v>
      </c>
      <c r="G102" s="2">
        <f t="shared" si="0"/>
        <v>3908110.71954</v>
      </c>
      <c r="H102" s="2">
        <f t="shared" si="1"/>
        <v>0.23000000044703484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12089386</v>
      </c>
      <c r="D108" s="1">
        <f>'PR-RAS'!E112</f>
        <v>13302389.77</v>
      </c>
      <c r="E108" s="1">
        <v>0</v>
      </c>
      <c r="F108" s="1">
        <v>0</v>
      </c>
      <c r="G108" s="2">
        <f t="shared" si="0"/>
        <v>4140275.7127799997</v>
      </c>
      <c r="H108" s="2">
        <f t="shared" si="1"/>
        <v>0.23000000044703484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12089386</v>
      </c>
      <c r="D113" s="1">
        <f>'PR-RAS'!E117</f>
        <v>13302389.77</v>
      </c>
      <c r="E113" s="1">
        <v>0</v>
      </c>
      <c r="F113" s="1">
        <v>0</v>
      </c>
      <c r="G113" s="2">
        <f t="shared" si="0"/>
        <v>4333746.54048</v>
      </c>
      <c r="H113" s="2">
        <f t="shared" si="1"/>
        <v>0.23000000044703484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17196</v>
      </c>
      <c r="D120" s="1">
        <f>'PR-RAS'!E124</f>
        <v>58376.52</v>
      </c>
      <c r="E120" s="1">
        <v>0</v>
      </c>
      <c r="F120" s="1">
        <v>0</v>
      </c>
      <c r="G120" s="2">
        <f t="shared" si="0"/>
        <v>15939.935759999997</v>
      </c>
      <c r="H120" s="2">
        <f t="shared" si="1"/>
        <v>0.48000000000320142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17196</v>
      </c>
      <c r="D124" s="1">
        <f>'PR-RAS'!E128</f>
        <v>58376.52</v>
      </c>
      <c r="E124" s="1">
        <v>0</v>
      </c>
      <c r="F124" s="1">
        <v>0</v>
      </c>
      <c r="G124" s="2">
        <f t="shared" si="0"/>
        <v>16475.731919999998</v>
      </c>
      <c r="H124" s="2">
        <f t="shared" si="1"/>
        <v>0.48000000000320142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17196</v>
      </c>
      <c r="D125" s="1">
        <f>'PR-RAS'!E129</f>
        <v>58376.52</v>
      </c>
      <c r="E125" s="1">
        <v>0</v>
      </c>
      <c r="F125" s="1">
        <v>0</v>
      </c>
      <c r="G125" s="2">
        <f t="shared" si="0"/>
        <v>16609.680959999998</v>
      </c>
      <c r="H125" s="2">
        <f t="shared" si="1"/>
        <v>0.48000000000320142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5994643</v>
      </c>
      <c r="D129" s="1">
        <f>'PR-RAS'!E133</f>
        <v>6133239.8600000003</v>
      </c>
      <c r="E129" s="1">
        <v>0</v>
      </c>
      <c r="F129" s="1">
        <v>0</v>
      </c>
      <c r="G129" s="2">
        <f t="shared" si="0"/>
        <v>2337423.7081599999</v>
      </c>
      <c r="H129" s="2">
        <f t="shared" si="1"/>
        <v>0.13999999966472387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5994643</v>
      </c>
      <c r="D130" s="1">
        <f>'PR-RAS'!E134</f>
        <v>6133239.8600000003</v>
      </c>
      <c r="E130" s="1">
        <v>0</v>
      </c>
      <c r="F130" s="1">
        <v>0</v>
      </c>
      <c r="G130" s="2">
        <f t="shared" si="0"/>
        <v>2355684.8308799998</v>
      </c>
      <c r="H130" s="2">
        <f t="shared" si="1"/>
        <v>0.13999999966472387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5421017</v>
      </c>
      <c r="D131" s="1">
        <f>'PR-RAS'!E135</f>
        <v>5587609.1600000001</v>
      </c>
      <c r="E131" s="1">
        <v>0</v>
      </c>
      <c r="F131" s="1">
        <v>0</v>
      </c>
      <c r="G131" s="2">
        <f t="shared" si="0"/>
        <v>2157510.5915999999</v>
      </c>
      <c r="H131" s="2">
        <f t="shared" si="1"/>
        <v>0.16000000014901161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573626</v>
      </c>
      <c r="D132" s="1">
        <f>'PR-RAS'!E136</f>
        <v>428787.5</v>
      </c>
      <c r="E132" s="1">
        <v>0</v>
      </c>
      <c r="F132" s="1">
        <v>0</v>
      </c>
      <c r="G132" s="2">
        <f t="shared" si="0"/>
        <v>187487.33100000001</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116843.2</v>
      </c>
      <c r="E133" s="1">
        <v>0</v>
      </c>
      <c r="F133" s="1">
        <v>0</v>
      </c>
      <c r="G133" s="2">
        <f t="shared" si="0"/>
        <v>30846.604800000001</v>
      </c>
      <c r="H133" s="2">
        <f t="shared" si="1"/>
        <v>0.19999999999708962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17547286</v>
      </c>
      <c r="D147" s="1">
        <f>'PR-RAS'!E151</f>
        <v>18693135.84</v>
      </c>
      <c r="E147" s="1">
        <v>0</v>
      </c>
      <c r="F147" s="1">
        <v>0</v>
      </c>
      <c r="G147" s="2">
        <f t="shared" si="0"/>
        <v>8020299.4212799994</v>
      </c>
      <c r="H147" s="2">
        <f t="shared" si="1"/>
        <v>0.16000000014901161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11959738</v>
      </c>
      <c r="D148" s="1">
        <f>'PR-RAS'!E152</f>
        <v>12568260.940000001</v>
      </c>
      <c r="E148" s="1">
        <v>0</v>
      </c>
      <c r="F148" s="1">
        <v>0</v>
      </c>
      <c r="G148" s="2">
        <f t="shared" si="0"/>
        <v>5453150.2023600005</v>
      </c>
      <c r="H148" s="2">
        <f t="shared" si="1"/>
        <v>5.9999998658895493E-2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9732861</v>
      </c>
      <c r="D149" s="1">
        <f>'PR-RAS'!E153</f>
        <v>10159027.780000001</v>
      </c>
      <c r="E149" s="1">
        <v>0</v>
      </c>
      <c r="F149" s="1">
        <v>0</v>
      </c>
      <c r="G149" s="2">
        <f t="shared" si="0"/>
        <v>4447535.6508800006</v>
      </c>
      <c r="H149" s="2">
        <f t="shared" si="1"/>
        <v>0.2199999988079071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8140040</v>
      </c>
      <c r="D150" s="1">
        <f>'PR-RAS'!E154</f>
        <v>8375035.2800000003</v>
      </c>
      <c r="E150" s="1">
        <v>0</v>
      </c>
      <c r="F150" s="1">
        <v>0</v>
      </c>
      <c r="G150" s="2">
        <f t="shared" si="0"/>
        <v>3708626.4734400003</v>
      </c>
      <c r="H150" s="2">
        <f t="shared" si="1"/>
        <v>0.28000000026077032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155698.18</v>
      </c>
      <c r="E152" s="1">
        <v>0</v>
      </c>
      <c r="F152" s="1">
        <v>0</v>
      </c>
      <c r="G152" s="2">
        <f t="shared" si="0"/>
        <v>47020.850359999997</v>
      </c>
      <c r="H152" s="2">
        <f t="shared" si="1"/>
        <v>0.17999999999301508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1592821</v>
      </c>
      <c r="D153" s="1">
        <f>'PR-RAS'!E157</f>
        <v>1628294.32</v>
      </c>
      <c r="E153" s="1">
        <v>0</v>
      </c>
      <c r="F153" s="1">
        <v>0</v>
      </c>
      <c r="G153" s="2">
        <f t="shared" si="0"/>
        <v>737110.26528000005</v>
      </c>
      <c r="H153" s="2">
        <f t="shared" si="1"/>
        <v>0.32000000006519258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622700</v>
      </c>
      <c r="D154" s="1">
        <f>'PR-RAS'!E158</f>
        <v>732930.06</v>
      </c>
      <c r="E154" s="1">
        <v>0</v>
      </c>
      <c r="F154" s="1">
        <v>0</v>
      </c>
      <c r="G154" s="2">
        <f t="shared" si="0"/>
        <v>319549.69836000004</v>
      </c>
      <c r="H154" s="2">
        <f t="shared" si="1"/>
        <v>6.0000000055879354E-2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1604177</v>
      </c>
      <c r="D155" s="1">
        <f>'PR-RAS'!E159</f>
        <v>1676303.1</v>
      </c>
      <c r="E155" s="1">
        <v>0</v>
      </c>
      <c r="F155" s="1">
        <v>0</v>
      </c>
      <c r="G155" s="2">
        <f t="shared" si="0"/>
        <v>763344.6128</v>
      </c>
      <c r="H155" s="2">
        <f t="shared" si="1"/>
        <v>0.10000000009313226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1604177</v>
      </c>
      <c r="D157" s="1">
        <f>'PR-RAS'!E161</f>
        <v>1676303.1</v>
      </c>
      <c r="E157" s="1">
        <v>0</v>
      </c>
      <c r="F157" s="1">
        <v>0</v>
      </c>
      <c r="G157" s="2">
        <f t="shared" si="0"/>
        <v>773258.17920000001</v>
      </c>
      <c r="H157" s="2">
        <f t="shared" si="1"/>
        <v>0.10000000009313226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5556034</v>
      </c>
      <c r="D159" s="1">
        <f>'PR-RAS'!E163</f>
        <v>6084247.919999999</v>
      </c>
      <c r="E159" s="1">
        <v>0</v>
      </c>
      <c r="F159" s="1">
        <v>0</v>
      </c>
      <c r="G159" s="2">
        <f t="shared" si="0"/>
        <v>2800475.7147199996</v>
      </c>
      <c r="H159" s="2">
        <f t="shared" si="1"/>
        <v>8.0000001005828381E-2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440323</v>
      </c>
      <c r="D160" s="1">
        <f>'PR-RAS'!E164</f>
        <v>478352.57999999996</v>
      </c>
      <c r="E160" s="1">
        <v>0</v>
      </c>
      <c r="F160" s="1">
        <v>0</v>
      </c>
      <c r="G160" s="2">
        <f t="shared" si="0"/>
        <v>222127.47743999999</v>
      </c>
      <c r="H160" s="2">
        <f t="shared" si="1"/>
        <v>0.42000000004190952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1362</v>
      </c>
      <c r="D161" s="1">
        <f>'PR-RAS'!E165</f>
        <v>1123.5999999999999</v>
      </c>
      <c r="E161" s="1">
        <v>0</v>
      </c>
      <c r="F161" s="1">
        <v>0</v>
      </c>
      <c r="G161" s="2">
        <f t="shared" si="0"/>
        <v>577.47199999999998</v>
      </c>
      <c r="H161" s="2">
        <f t="shared" si="1"/>
        <v>0.40000000000009095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434486</v>
      </c>
      <c r="D162" s="1">
        <f>'PR-RAS'!E166</f>
        <v>464458.98</v>
      </c>
      <c r="E162" s="1">
        <v>0</v>
      </c>
      <c r="F162" s="1">
        <v>0</v>
      </c>
      <c r="G162" s="2">
        <f t="shared" si="0"/>
        <v>219508.03756</v>
      </c>
      <c r="H162" s="2">
        <f t="shared" si="1"/>
        <v>2.0000000018626451E-2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4475</v>
      </c>
      <c r="D163" s="1">
        <f>'PR-RAS'!E167</f>
        <v>12770</v>
      </c>
      <c r="E163" s="1">
        <v>0</v>
      </c>
      <c r="F163" s="1">
        <v>0</v>
      </c>
      <c r="G163" s="2">
        <f t="shared" si="0"/>
        <v>4862.43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3855533</v>
      </c>
      <c r="D165" s="1">
        <f>'PR-RAS'!E169</f>
        <v>4709045.76</v>
      </c>
      <c r="E165" s="1">
        <v>0</v>
      </c>
      <c r="F165" s="1">
        <v>0</v>
      </c>
      <c r="G165" s="2">
        <f t="shared" si="0"/>
        <v>2176874.4212799999</v>
      </c>
      <c r="H165" s="2">
        <f t="shared" si="1"/>
        <v>0.24000000022351742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597045</v>
      </c>
      <c r="D166" s="1">
        <f>'PR-RAS'!E170</f>
        <v>459758.79</v>
      </c>
      <c r="E166" s="1">
        <v>0</v>
      </c>
      <c r="F166" s="1">
        <v>0</v>
      </c>
      <c r="G166" s="2">
        <f t="shared" si="0"/>
        <v>250232.82570000002</v>
      </c>
      <c r="H166" s="2">
        <f t="shared" si="1"/>
        <v>0.21000000002095476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2004515</v>
      </c>
      <c r="D167" s="1">
        <f>'PR-RAS'!E171</f>
        <v>2242419.13</v>
      </c>
      <c r="E167" s="1">
        <v>0</v>
      </c>
      <c r="F167" s="1">
        <v>0</v>
      </c>
      <c r="G167" s="2">
        <f t="shared" si="0"/>
        <v>1077232.6411600001</v>
      </c>
      <c r="H167" s="2">
        <f t="shared" si="1"/>
        <v>0.12999999988824129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838540</v>
      </c>
      <c r="D168" s="1">
        <f>'PR-RAS'!E172</f>
        <v>1689397.22</v>
      </c>
      <c r="E168" s="1">
        <v>0</v>
      </c>
      <c r="F168" s="1">
        <v>0</v>
      </c>
      <c r="G168" s="2">
        <f t="shared" si="0"/>
        <v>704294.85147999995</v>
      </c>
      <c r="H168" s="2">
        <f t="shared" si="1"/>
        <v>0.21999999997206032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123895</v>
      </c>
      <c r="D169" s="1">
        <f>'PR-RAS'!E173</f>
        <v>125835.19</v>
      </c>
      <c r="E169" s="1">
        <v>0</v>
      </c>
      <c r="F169" s="1">
        <v>0</v>
      </c>
      <c r="G169" s="2">
        <f t="shared" si="0"/>
        <v>63094.983840000008</v>
      </c>
      <c r="H169" s="2">
        <f t="shared" si="1"/>
        <v>0.19000000000232831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217239</v>
      </c>
      <c r="D170" s="1">
        <f>'PR-RAS'!E174</f>
        <v>191635.43</v>
      </c>
      <c r="E170" s="1">
        <v>0</v>
      </c>
      <c r="F170" s="1">
        <v>0</v>
      </c>
      <c r="G170" s="2">
        <f t="shared" si="0"/>
        <v>101486.16634000001</v>
      </c>
      <c r="H170" s="2">
        <f t="shared" si="1"/>
        <v>0.42999999999301508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74299</v>
      </c>
      <c r="D172" s="1">
        <f>'PR-RAS'!E176</f>
        <v>0</v>
      </c>
      <c r="E172" s="1">
        <v>0</v>
      </c>
      <c r="F172" s="1">
        <v>0</v>
      </c>
      <c r="G172" s="2">
        <f t="shared" si="0"/>
        <v>12705.129000000001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1103650</v>
      </c>
      <c r="D173" s="1">
        <f>'PR-RAS'!E177</f>
        <v>776785.05999999994</v>
      </c>
      <c r="E173" s="1">
        <v>0</v>
      </c>
      <c r="F173" s="1">
        <v>0</v>
      </c>
      <c r="G173" s="2">
        <f t="shared" si="0"/>
        <v>457041.86063999997</v>
      </c>
      <c r="H173" s="2">
        <f t="shared" si="1"/>
        <v>5.9999999939464033E-2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67509</v>
      </c>
      <c r="D174" s="1">
        <f>'PR-RAS'!E178</f>
        <v>67476.75</v>
      </c>
      <c r="E174" s="1">
        <v>0</v>
      </c>
      <c r="F174" s="1">
        <v>0</v>
      </c>
      <c r="G174" s="2">
        <f t="shared" si="0"/>
        <v>35026.012499999997</v>
      </c>
      <c r="H174" s="2">
        <f t="shared" si="1"/>
        <v>0.25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132539</v>
      </c>
      <c r="D175" s="1">
        <f>'PR-RAS'!E179</f>
        <v>122320.01</v>
      </c>
      <c r="E175" s="1">
        <v>0</v>
      </c>
      <c r="F175" s="1">
        <v>0</v>
      </c>
      <c r="G175" s="2">
        <f t="shared" si="0"/>
        <v>65629.149479999993</v>
      </c>
      <c r="H175" s="2">
        <f t="shared" si="1"/>
        <v>9.9999999947613105E-3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1525</v>
      </c>
      <c r="D176" s="1">
        <f>'PR-RAS'!E180</f>
        <v>7500</v>
      </c>
      <c r="E176" s="1">
        <v>0</v>
      </c>
      <c r="F176" s="1">
        <v>0</v>
      </c>
      <c r="G176" s="2">
        <f t="shared" si="0"/>
        <v>2891.875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371655</v>
      </c>
      <c r="D177" s="1">
        <f>'PR-RAS'!E181</f>
        <v>435113.73</v>
      </c>
      <c r="E177" s="1">
        <v>0</v>
      </c>
      <c r="F177" s="1">
        <v>0</v>
      </c>
      <c r="G177" s="2">
        <f t="shared" si="0"/>
        <v>218571.31295999998</v>
      </c>
      <c r="H177" s="2">
        <f t="shared" si="1"/>
        <v>0.27000000001862645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84325</v>
      </c>
      <c r="D179" s="1">
        <f>'PR-RAS'!E183</f>
        <v>31510</v>
      </c>
      <c r="E179" s="1">
        <v>0</v>
      </c>
      <c r="F179" s="1">
        <v>0</v>
      </c>
      <c r="G179" s="2">
        <f t="shared" si="0"/>
        <v>26227.41</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220098</v>
      </c>
      <c r="D180" s="1">
        <f>'PR-RAS'!E184</f>
        <v>14375</v>
      </c>
      <c r="E180" s="1">
        <v>0</v>
      </c>
      <c r="F180" s="1">
        <v>0</v>
      </c>
      <c r="G180" s="2">
        <f t="shared" si="0"/>
        <v>44543.792000000001</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42646</v>
      </c>
      <c r="D181" s="1">
        <f>'PR-RAS'!E185</f>
        <v>63091.57</v>
      </c>
      <c r="E181" s="1">
        <v>0</v>
      </c>
      <c r="F181" s="1">
        <v>0</v>
      </c>
      <c r="G181" s="2">
        <f t="shared" si="0"/>
        <v>30389.245200000001</v>
      </c>
      <c r="H181" s="2">
        <f t="shared" si="1"/>
        <v>0.43000000000029104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183353</v>
      </c>
      <c r="D182" s="1">
        <f>'PR-RAS'!E186</f>
        <v>35398</v>
      </c>
      <c r="E182" s="1">
        <v>0</v>
      </c>
      <c r="F182" s="1">
        <v>0</v>
      </c>
      <c r="G182" s="2">
        <f t="shared" si="0"/>
        <v>46000.968999999997</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156528</v>
      </c>
      <c r="D184" s="1">
        <f>'PR-RAS'!E188</f>
        <v>120064.51999999999</v>
      </c>
      <c r="E184" s="1">
        <v>0</v>
      </c>
      <c r="F184" s="1">
        <v>0</v>
      </c>
      <c r="G184" s="2">
        <f t="shared" si="0"/>
        <v>72588.238319999989</v>
      </c>
      <c r="H184" s="2">
        <f t="shared" si="1"/>
        <v>0.48000000001047738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43882</v>
      </c>
      <c r="D185" s="1">
        <f>'PR-RAS'!E189</f>
        <v>43826.92</v>
      </c>
      <c r="E185" s="1">
        <v>0</v>
      </c>
      <c r="F185" s="1">
        <v>0</v>
      </c>
      <c r="G185" s="2">
        <f t="shared" si="0"/>
        <v>24202.594559999998</v>
      </c>
      <c r="H185" s="2">
        <f t="shared" si="1"/>
        <v>8.000000000174623E-2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60094</v>
      </c>
      <c r="D186" s="1">
        <f>'PR-RAS'!E190</f>
        <v>61496.6</v>
      </c>
      <c r="E186" s="1">
        <v>0</v>
      </c>
      <c r="F186" s="1">
        <v>0</v>
      </c>
      <c r="G186" s="2">
        <f t="shared" si="0"/>
        <v>33871.132000000005</v>
      </c>
      <c r="H186" s="2">
        <f t="shared" si="1"/>
        <v>0.40000000000145519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32407</v>
      </c>
      <c r="D189" s="1">
        <f>'PR-RAS'!E193</f>
        <v>480</v>
      </c>
      <c r="E189" s="1">
        <v>0</v>
      </c>
      <c r="F189" s="1">
        <v>0</v>
      </c>
      <c r="G189" s="2">
        <f t="shared" si="0"/>
        <v>6272.9960000000001</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20145</v>
      </c>
      <c r="D191" s="1">
        <f>'PR-RAS'!E195</f>
        <v>14261</v>
      </c>
      <c r="E191" s="1">
        <v>0</v>
      </c>
      <c r="F191" s="1">
        <v>0</v>
      </c>
      <c r="G191" s="2">
        <f t="shared" si="0"/>
        <v>9246.73</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31514</v>
      </c>
      <c r="D192" s="1">
        <f>'PR-RAS'!E196</f>
        <v>40626.979999999996</v>
      </c>
      <c r="E192" s="1">
        <v>0</v>
      </c>
      <c r="F192" s="1">
        <v>0</v>
      </c>
      <c r="G192" s="2">
        <f t="shared" si="0"/>
        <v>21538.680359999998</v>
      </c>
      <c r="H192" s="2">
        <f t="shared" si="1"/>
        <v>2.0000000004074536E-2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12170</v>
      </c>
      <c r="D198" s="1">
        <f>'PR-RAS'!E202</f>
        <v>17728.16</v>
      </c>
      <c r="E198" s="1">
        <v>0</v>
      </c>
      <c r="F198" s="1">
        <v>0</v>
      </c>
      <c r="G198" s="2">
        <f t="shared" si="0"/>
        <v>9382.385040000001</v>
      </c>
      <c r="H198" s="2">
        <f t="shared" si="1"/>
        <v>0.15999999999985448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12170</v>
      </c>
      <c r="D200" s="1">
        <f>'PR-RAS'!E204</f>
        <v>17728.16</v>
      </c>
      <c r="E200" s="1">
        <v>0</v>
      </c>
      <c r="F200" s="1">
        <v>0</v>
      </c>
      <c r="G200" s="2">
        <f t="shared" si="0"/>
        <v>9477.6376799999998</v>
      </c>
      <c r="H200" s="2">
        <f t="shared" si="1"/>
        <v>0.15999999999985448</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19344</v>
      </c>
      <c r="D206" s="1">
        <f>'PR-RAS'!E210</f>
        <v>22898.82</v>
      </c>
      <c r="E206" s="1">
        <v>0</v>
      </c>
      <c r="F206" s="1">
        <v>0</v>
      </c>
      <c r="G206" s="2">
        <f t="shared" si="0"/>
        <v>13354.036199999999</v>
      </c>
      <c r="H206" s="2">
        <f t="shared" si="1"/>
        <v>0.18000000000029104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19344</v>
      </c>
      <c r="D207" s="1">
        <f>'PR-RAS'!E211</f>
        <v>22898.45</v>
      </c>
      <c r="E207" s="1">
        <v>0</v>
      </c>
      <c r="F207" s="1">
        <v>0</v>
      </c>
      <c r="G207" s="2">
        <f t="shared" si="0"/>
        <v>13419.0254</v>
      </c>
      <c r="H207" s="2">
        <f t="shared" si="1"/>
        <v>0.4500000000007276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0.37</v>
      </c>
      <c r="E209" s="1">
        <v>0</v>
      </c>
      <c r="F209" s="1">
        <v>0</v>
      </c>
      <c r="G209" s="2">
        <f t="shared" si="0"/>
        <v>0.15392</v>
      </c>
      <c r="H209" s="2">
        <f t="shared" si="1"/>
        <v>0.37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17547286</v>
      </c>
      <c r="D285" s="1">
        <f>'PR-RAS'!E289</f>
        <v>18693135.84</v>
      </c>
      <c r="E285" s="1">
        <v>0</v>
      </c>
      <c r="F285" s="1">
        <v>0</v>
      </c>
      <c r="G285" s="2">
        <f t="shared" si="8"/>
        <v>15601130.381119998</v>
      </c>
      <c r="H285" s="2">
        <f t="shared" si="9"/>
        <v>0.16000000014901161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4557041</v>
      </c>
      <c r="D286" s="1">
        <f>'PR-RAS'!E290</f>
        <v>1483101.4699999988</v>
      </c>
      <c r="E286" s="1">
        <v>0</v>
      </c>
      <c r="F286" s="1">
        <v>0</v>
      </c>
      <c r="G286" s="2">
        <f t="shared" si="8"/>
        <v>2144124.5228999993</v>
      </c>
      <c r="H286" s="2">
        <f t="shared" si="9"/>
        <v>0.4699999988079071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457250.98</v>
      </c>
      <c r="E288" s="1">
        <v>0</v>
      </c>
      <c r="F288" s="1">
        <v>0</v>
      </c>
      <c r="G288" s="2">
        <f t="shared" si="8"/>
        <v>262462.06251999998</v>
      </c>
      <c r="H288" s="2">
        <f t="shared" si="9"/>
        <v>2.0000000018626451E-2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1017566</v>
      </c>
      <c r="D289" s="1">
        <f>'PR-RAS'!E293</f>
        <v>0</v>
      </c>
      <c r="E289" s="1">
        <v>0</v>
      </c>
      <c r="F289" s="1">
        <v>0</v>
      </c>
      <c r="G289" s="2">
        <f t="shared" si="8"/>
        <v>293059.00799999997</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3601</v>
      </c>
      <c r="D293" s="1">
        <f>'PR-RAS'!E298</f>
        <v>48982.12</v>
      </c>
      <c r="E293" s="1">
        <v>0</v>
      </c>
      <c r="F293" s="1">
        <v>0</v>
      </c>
      <c r="G293" s="2">
        <f t="shared" si="8"/>
        <v>29657.050080000001</v>
      </c>
      <c r="H293" s="2">
        <f t="shared" si="9"/>
        <v>0.12000000000261934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3601</v>
      </c>
      <c r="D306" s="1">
        <f>'PR-RAS'!E311</f>
        <v>48982.12</v>
      </c>
      <c r="E306" s="1">
        <v>0</v>
      </c>
      <c r="F306" s="1">
        <v>0</v>
      </c>
      <c r="G306" s="2">
        <f t="shared" si="8"/>
        <v>30977.3982</v>
      </c>
      <c r="H306" s="2">
        <f t="shared" si="9"/>
        <v>0.12000000000261934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3601</v>
      </c>
      <c r="D307" s="1">
        <f>'PR-RAS'!E312</f>
        <v>48982.12</v>
      </c>
      <c r="E307" s="1">
        <v>0</v>
      </c>
      <c r="F307" s="1">
        <v>0</v>
      </c>
      <c r="G307" s="2">
        <f t="shared" si="8"/>
        <v>31078.96344</v>
      </c>
      <c r="H307" s="2">
        <f t="shared" si="9"/>
        <v>0.12000000000261934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3601</v>
      </c>
      <c r="D308" s="1">
        <f>'PR-RAS'!E313</f>
        <v>48982.12</v>
      </c>
      <c r="E308" s="1">
        <v>0</v>
      </c>
      <c r="F308" s="1">
        <v>0</v>
      </c>
      <c r="G308" s="2">
        <f t="shared" si="8"/>
        <v>31180.528679999999</v>
      </c>
      <c r="H308" s="2">
        <f t="shared" si="9"/>
        <v>0.12000000000261934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3914552</v>
      </c>
      <c r="D345" s="1">
        <f>'PR-RAS'!E350</f>
        <v>497000</v>
      </c>
      <c r="E345" s="1">
        <v>0</v>
      </c>
      <c r="F345" s="1">
        <v>0</v>
      </c>
      <c r="G345" s="2">
        <f t="shared" si="8"/>
        <v>1688541.8879999998</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413677</v>
      </c>
      <c r="D358" s="1">
        <f>'PR-RAS'!E363</f>
        <v>208125</v>
      </c>
      <c r="E358" s="1">
        <v>0</v>
      </c>
      <c r="F358" s="1">
        <v>0</v>
      </c>
      <c r="G358" s="2">
        <f t="shared" si="8"/>
        <v>296283.93900000001</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413677</v>
      </c>
      <c r="D364" s="1">
        <f>'PR-RAS'!E369</f>
        <v>208125</v>
      </c>
      <c r="E364" s="1">
        <v>0</v>
      </c>
      <c r="F364" s="1">
        <v>0</v>
      </c>
      <c r="G364" s="2">
        <f t="shared" si="8"/>
        <v>301263.50099999999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27265</v>
      </c>
      <c r="D365" s="1">
        <f>'PR-RAS'!E370</f>
        <v>28900</v>
      </c>
      <c r="E365" s="1">
        <v>0</v>
      </c>
      <c r="F365" s="1">
        <v>0</v>
      </c>
      <c r="G365" s="2">
        <f t="shared" si="8"/>
        <v>30963.66</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5200</v>
      </c>
      <c r="D367" s="1">
        <f>'PR-RAS'!E372</f>
        <v>0</v>
      </c>
      <c r="E367" s="1">
        <v>0</v>
      </c>
      <c r="F367" s="1">
        <v>0</v>
      </c>
      <c r="G367" s="2">
        <f t="shared" si="8"/>
        <v>1903.2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53019</v>
      </c>
      <c r="D368" s="1">
        <f>'PR-RAS'!E373</f>
        <v>0</v>
      </c>
      <c r="E368" s="1">
        <v>0</v>
      </c>
      <c r="F368" s="1">
        <v>0</v>
      </c>
      <c r="G368" s="2">
        <f t="shared" si="8"/>
        <v>19457.972999999998</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328193</v>
      </c>
      <c r="D371" s="1">
        <f>'PR-RAS'!E376</f>
        <v>179225</v>
      </c>
      <c r="E371" s="1">
        <v>0</v>
      </c>
      <c r="F371" s="1">
        <v>0</v>
      </c>
      <c r="G371" s="2">
        <f t="shared" si="8"/>
        <v>254057.91</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3500875</v>
      </c>
      <c r="D397" s="1">
        <f>'PR-RAS'!E402</f>
        <v>288875</v>
      </c>
      <c r="E397" s="1">
        <v>0</v>
      </c>
      <c r="F397" s="1">
        <v>0</v>
      </c>
      <c r="G397" s="2">
        <f t="shared" si="8"/>
        <v>1615135.5</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3500875</v>
      </c>
      <c r="D398" s="1">
        <f>'PR-RAS'!E403</f>
        <v>288875</v>
      </c>
      <c r="E398" s="1">
        <v>0</v>
      </c>
      <c r="F398" s="1">
        <v>0</v>
      </c>
      <c r="G398" s="2">
        <f t="shared" si="8"/>
        <v>1619214.125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3910951</v>
      </c>
      <c r="D403" s="1">
        <f>'PR-RAS'!E408</f>
        <v>448017.88</v>
      </c>
      <c r="E403" s="1">
        <v>0</v>
      </c>
      <c r="F403" s="1">
        <v>0</v>
      </c>
      <c r="G403" s="2">
        <f t="shared" si="8"/>
        <v>1932408.6775199999</v>
      </c>
      <c r="H403" s="2">
        <f t="shared" si="9"/>
        <v>0.11999999999534339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22107928</v>
      </c>
      <c r="D407" s="1">
        <f>'PR-RAS'!E412</f>
        <v>20225219.43</v>
      </c>
      <c r="E407" s="1">
        <v>0</v>
      </c>
      <c r="F407" s="1">
        <v>0</v>
      </c>
      <c r="G407" s="2">
        <f t="shared" si="8"/>
        <v>25398696.945160002</v>
      </c>
      <c r="H407" s="2">
        <f t="shared" si="9"/>
        <v>0.42999999970197678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21461838</v>
      </c>
      <c r="D408" s="1">
        <f>'PR-RAS'!E413</f>
        <v>19190135.84</v>
      </c>
      <c r="E408" s="1">
        <v>0</v>
      </c>
      <c r="F408" s="1">
        <v>0</v>
      </c>
      <c r="G408" s="2">
        <f t="shared" si="8"/>
        <v>24355738.639759999</v>
      </c>
      <c r="H408" s="2">
        <f t="shared" si="9"/>
        <v>0.16000000014901161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646090</v>
      </c>
      <c r="D409" s="1">
        <f>'PR-RAS'!E414</f>
        <v>1035083.5899999999</v>
      </c>
      <c r="E409" s="1">
        <v>0</v>
      </c>
      <c r="F409" s="1">
        <v>0</v>
      </c>
      <c r="G409" s="2">
        <f t="shared" si="8"/>
        <v>1108232.9294399999</v>
      </c>
      <c r="H409" s="2">
        <f t="shared" si="9"/>
        <v>0.41000000014901161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457250.98</v>
      </c>
      <c r="E411" s="1">
        <v>0</v>
      </c>
      <c r="F411" s="1">
        <v>0</v>
      </c>
      <c r="G411" s="2">
        <f t="shared" si="8"/>
        <v>374945.80359999998</v>
      </c>
      <c r="H411" s="2">
        <f t="shared" si="9"/>
        <v>2.0000000018626451E-2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1017566</v>
      </c>
      <c r="D412" s="1">
        <f>'PR-RAS'!E417</f>
        <v>0</v>
      </c>
      <c r="E412" s="1">
        <v>0</v>
      </c>
      <c r="F412" s="1">
        <v>0</v>
      </c>
      <c r="G412" s="2">
        <f t="shared" si="8"/>
        <v>418219.62599999999</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828726</v>
      </c>
      <c r="D414" s="1">
        <f>'PR-RAS'!E420</f>
        <v>0</v>
      </c>
      <c r="E414" s="1">
        <v>0</v>
      </c>
      <c r="F414" s="1">
        <v>0</v>
      </c>
      <c r="G414" s="2">
        <f t="shared" si="8"/>
        <v>342263.83799999999</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828726</v>
      </c>
      <c r="D478" s="1">
        <f>'PR-RAS'!E484</f>
        <v>0</v>
      </c>
      <c r="E478" s="1">
        <v>0</v>
      </c>
      <c r="F478" s="1">
        <v>0</v>
      </c>
      <c r="G478" s="2">
        <f t="shared" si="8"/>
        <v>395302.30199999997</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828726</v>
      </c>
      <c r="D484" s="1">
        <f>'PR-RAS'!E490</f>
        <v>0</v>
      </c>
      <c r="E484" s="1">
        <v>0</v>
      </c>
      <c r="F484" s="1">
        <v>0</v>
      </c>
      <c r="G484" s="2">
        <f t="shared" si="8"/>
        <v>400274.658</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828726</v>
      </c>
      <c r="D485" s="1">
        <f>'PR-RAS'!E491</f>
        <v>0</v>
      </c>
      <c r="E485" s="1">
        <v>0</v>
      </c>
      <c r="F485" s="1">
        <v>0</v>
      </c>
      <c r="G485" s="2">
        <f t="shared" si="8"/>
        <v>401103.38399999996</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116843.2</v>
      </c>
      <c r="E522" s="1">
        <v>0</v>
      </c>
      <c r="F522" s="1">
        <v>0</v>
      </c>
      <c r="G522" s="2">
        <f t="shared" ref="G522:G809" si="10">(B522/1000)*(C522*1+D522*2)</f>
        <v>121750.61440000001</v>
      </c>
      <c r="H522" s="2">
        <f t="shared" ref="H522:H809" si="11">ABS(C522-ROUND(C522,0))+ABS(D522-ROUND(D522,0))</f>
        <v>0.19999999999708962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116843.2</v>
      </c>
      <c r="E587" s="1">
        <v>0</v>
      </c>
      <c r="F587" s="1">
        <v>0</v>
      </c>
      <c r="G587" s="2">
        <f t="shared" si="10"/>
        <v>136940.2304</v>
      </c>
      <c r="H587" s="2">
        <f t="shared" si="11"/>
        <v>0.19999999999708962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116843.2</v>
      </c>
      <c r="E593" s="1">
        <v>0</v>
      </c>
      <c r="F593" s="1">
        <v>0</v>
      </c>
      <c r="G593" s="2">
        <f t="shared" si="10"/>
        <v>138342.34879999998</v>
      </c>
      <c r="H593" s="2">
        <f t="shared" si="11"/>
        <v>0.19999999999708962</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116843.2</v>
      </c>
      <c r="E594" s="1">
        <v>0</v>
      </c>
      <c r="F594" s="1">
        <v>0</v>
      </c>
      <c r="G594" s="2">
        <f t="shared" si="10"/>
        <v>138576.03519999998</v>
      </c>
      <c r="H594" s="2">
        <f t="shared" si="11"/>
        <v>0.19999999999708962</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828726</v>
      </c>
      <c r="D629" s="1">
        <f>'PR-RAS'!E635</f>
        <v>0</v>
      </c>
      <c r="E629" s="1">
        <v>0</v>
      </c>
      <c r="F629" s="1">
        <v>0</v>
      </c>
      <c r="G629" s="2">
        <f t="shared" si="10"/>
        <v>520439.92800000001</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116843.2</v>
      </c>
      <c r="E630" s="1">
        <v>0</v>
      </c>
      <c r="F630" s="1">
        <v>0</v>
      </c>
      <c r="G630" s="2">
        <f t="shared" si="10"/>
        <v>146988.74559999999</v>
      </c>
      <c r="H630" s="2">
        <f t="shared" si="11"/>
        <v>0.19999999999708962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22936654</v>
      </c>
      <c r="D633" s="1">
        <f>'PR-RAS'!E639</f>
        <v>20225219.43</v>
      </c>
      <c r="E633" s="1">
        <v>0</v>
      </c>
      <c r="F633" s="1">
        <v>0</v>
      </c>
      <c r="G633" s="2">
        <f t="shared" si="10"/>
        <v>40060642.687519997</v>
      </c>
      <c r="H633" s="2">
        <f t="shared" si="11"/>
        <v>0.42999999970197678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21461838</v>
      </c>
      <c r="D634" s="1">
        <f>'PR-RAS'!E640</f>
        <v>19306979.039999999</v>
      </c>
      <c r="E634" s="1">
        <v>0</v>
      </c>
      <c r="F634" s="1">
        <v>0</v>
      </c>
      <c r="G634" s="2">
        <f t="shared" si="10"/>
        <v>38027978.918640003</v>
      </c>
      <c r="H634" s="2">
        <f t="shared" si="11"/>
        <v>3.9999999105930328E-2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1474816</v>
      </c>
      <c r="D635" s="1">
        <f>'PR-RAS'!E641</f>
        <v>918240.3900000006</v>
      </c>
      <c r="E635" s="1">
        <v>0</v>
      </c>
      <c r="F635" s="1">
        <v>0</v>
      </c>
      <c r="G635" s="2">
        <f t="shared" si="10"/>
        <v>2099362.158520001</v>
      </c>
      <c r="H635" s="2">
        <f t="shared" si="11"/>
        <v>0.39000000059604645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457250.98</v>
      </c>
      <c r="E637" s="1">
        <v>0</v>
      </c>
      <c r="F637" s="1">
        <v>0</v>
      </c>
      <c r="G637" s="2">
        <f t="shared" si="10"/>
        <v>581623.24656</v>
      </c>
      <c r="H637" s="2">
        <f t="shared" si="11"/>
        <v>2.0000000018626451E-2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1017566</v>
      </c>
      <c r="D638" s="1">
        <f>'PR-RAS'!E644</f>
        <v>0</v>
      </c>
      <c r="E638" s="1">
        <v>0</v>
      </c>
      <c r="F638" s="1">
        <v>0</v>
      </c>
      <c r="G638" s="2">
        <f t="shared" si="10"/>
        <v>648189.54200000002</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457250</v>
      </c>
      <c r="D639" s="1">
        <f>'PR-RAS'!E645</f>
        <v>1375491.3700000006</v>
      </c>
      <c r="E639" s="1">
        <v>0</v>
      </c>
      <c r="F639" s="1">
        <v>0</v>
      </c>
      <c r="G639" s="2">
        <f t="shared" si="10"/>
        <v>2046852.4881200008</v>
      </c>
      <c r="H639" s="2">
        <f t="shared" si="11"/>
        <v>0.37000000057742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1103423</v>
      </c>
      <c r="D641" s="1">
        <f>'PR-RAS'!E647</f>
        <v>1275137.3500000001</v>
      </c>
      <c r="E641" s="1">
        <v>0</v>
      </c>
      <c r="F641" s="1">
        <v>0</v>
      </c>
      <c r="G641" s="2">
        <f t="shared" si="10"/>
        <v>2338366.5280000004</v>
      </c>
      <c r="H641" s="2">
        <f t="shared" si="11"/>
        <v>0.35000000009313226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3011</v>
      </c>
      <c r="D642" s="1">
        <f>'PR-RAS'!E649</f>
        <v>313253.53000000003</v>
      </c>
      <c r="E642" s="1">
        <v>0</v>
      </c>
      <c r="F642" s="1">
        <v>0</v>
      </c>
      <c r="G642" s="2">
        <f t="shared" si="10"/>
        <v>403521.07646000007</v>
      </c>
      <c r="H642" s="2">
        <f t="shared" si="11"/>
        <v>0.46999999997206032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35174529</v>
      </c>
      <c r="D643" s="1">
        <f>'PR-RAS'!E650</f>
        <v>28389304.93</v>
      </c>
      <c r="E643" s="1">
        <v>0</v>
      </c>
      <c r="F643" s="1">
        <v>0</v>
      </c>
      <c r="G643" s="2">
        <f t="shared" si="10"/>
        <v>59033915.148120001</v>
      </c>
      <c r="H643" s="2">
        <f t="shared" si="11"/>
        <v>7.0000000298023224E-2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34864287</v>
      </c>
      <c r="D644" s="1">
        <f>'PR-RAS'!E651</f>
        <v>27595685.280000001</v>
      </c>
      <c r="E644" s="1">
        <v>0</v>
      </c>
      <c r="F644" s="1">
        <v>0</v>
      </c>
      <c r="G644" s="2">
        <f t="shared" si="10"/>
        <v>57905787.811080001</v>
      </c>
      <c r="H644" s="2">
        <f t="shared" si="11"/>
        <v>0.2800000011920929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313253</v>
      </c>
      <c r="D645" s="1">
        <f>'PR-RAS'!E652</f>
        <v>1106873.1799999997</v>
      </c>
      <c r="E645" s="1">
        <v>0</v>
      </c>
      <c r="F645" s="1">
        <v>0</v>
      </c>
      <c r="G645" s="2">
        <f t="shared" si="10"/>
        <v>1627387.5878399997</v>
      </c>
      <c r="H645" s="2">
        <f t="shared" si="11"/>
        <v>0.17999999970197678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124</v>
      </c>
      <c r="D647" s="1">
        <f>'PR-RAS'!E654</f>
        <v>124</v>
      </c>
      <c r="E647" s="1">
        <v>0</v>
      </c>
      <c r="F647" s="1">
        <v>0</v>
      </c>
      <c r="G647" s="2">
        <f t="shared" si="10"/>
        <v>240.31200000000001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115</v>
      </c>
      <c r="D649" s="1">
        <f>'PR-RAS'!E656</f>
        <v>115</v>
      </c>
      <c r="E649" s="1">
        <v>0</v>
      </c>
      <c r="F649" s="1">
        <v>0</v>
      </c>
      <c r="G649" s="2">
        <f t="shared" si="10"/>
        <v>223.56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2668769</v>
      </c>
      <c r="D670" s="1">
        <f>'PR-RAS'!E677</f>
        <v>403735.06</v>
      </c>
      <c r="E670" s="1">
        <v>0</v>
      </c>
      <c r="F670" s="1">
        <v>0</v>
      </c>
      <c r="G670" s="2">
        <f t="shared" si="10"/>
        <v>2325603.9712800002</v>
      </c>
      <c r="H670" s="2">
        <f t="shared" si="11"/>
        <v>5.9999999997671694E-2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1326749</v>
      </c>
      <c r="D691" s="1">
        <f>'PR-RAS'!E698</f>
        <v>278496.09999999998</v>
      </c>
      <c r="E691" s="1">
        <v>0</v>
      </c>
      <c r="F691" s="1">
        <v>0</v>
      </c>
      <c r="G691" s="2">
        <f t="shared" si="10"/>
        <v>1299781.4279999998</v>
      </c>
      <c r="H691" s="2">
        <f t="shared" si="11"/>
        <v>9.9999999976716936E-2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12077763</v>
      </c>
      <c r="D703" s="1">
        <f>'PR-RAS'!E710</f>
        <v>13297274.77</v>
      </c>
      <c r="E703" s="1">
        <v>0</v>
      </c>
      <c r="F703" s="1">
        <v>0</v>
      </c>
      <c r="G703" s="2">
        <f t="shared" si="10"/>
        <v>27147963.403079998</v>
      </c>
      <c r="H703" s="2">
        <f t="shared" si="11"/>
        <v>0.23000000044703484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34580</v>
      </c>
      <c r="D709" s="1">
        <f>'PR-RAS'!E716</f>
        <v>67340.17</v>
      </c>
      <c r="E709" s="1">
        <v>0</v>
      </c>
      <c r="F709" s="1">
        <v>0</v>
      </c>
      <c r="G709" s="2">
        <f t="shared" si="10"/>
        <v>119836.32071999999</v>
      </c>
      <c r="H709" s="2">
        <f t="shared" si="11"/>
        <v>0.16999999999825377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130014</v>
      </c>
      <c r="D710" s="1">
        <f>'PR-RAS'!E717</f>
        <v>129712.32000000001</v>
      </c>
      <c r="E710" s="1">
        <v>0</v>
      </c>
      <c r="F710" s="1">
        <v>0</v>
      </c>
      <c r="G710" s="2">
        <f t="shared" si="10"/>
        <v>276111.99576000002</v>
      </c>
      <c r="H710" s="2">
        <f t="shared" si="11"/>
        <v>0.32000000000698492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434486</v>
      </c>
      <c r="D711" s="1">
        <f>'PR-RAS'!E718</f>
        <v>464458.98</v>
      </c>
      <c r="E711" s="1">
        <v>0</v>
      </c>
      <c r="F711" s="1">
        <v>0</v>
      </c>
      <c r="G711" s="2">
        <f t="shared" si="10"/>
        <v>968016.8115999999</v>
      </c>
      <c r="H711" s="2">
        <f t="shared" si="11"/>
        <v>2.0000000018626451E-2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84325</v>
      </c>
      <c r="D713" s="1">
        <f>'PR-RAS'!E720</f>
        <v>31510</v>
      </c>
      <c r="E713" s="1">
        <v>0</v>
      </c>
      <c r="F713" s="1">
        <v>0</v>
      </c>
      <c r="G713" s="2">
        <f t="shared" si="10"/>
        <v>104909.64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153688</v>
      </c>
      <c r="D717" s="1">
        <f>'PR-RAS'!E724</f>
        <v>0</v>
      </c>
      <c r="E717" s="1">
        <v>0</v>
      </c>
      <c r="F717" s="1">
        <v>0</v>
      </c>
      <c r="G717" s="2">
        <f t="shared" si="10"/>
        <v>110040.60799999999</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43882</v>
      </c>
      <c r="D718" s="1">
        <f>'PR-RAS'!E725</f>
        <v>43826.92</v>
      </c>
      <c r="E718" s="1">
        <v>0</v>
      </c>
      <c r="F718" s="1">
        <v>0</v>
      </c>
      <c r="G718" s="2">
        <f t="shared" si="10"/>
        <v>94311.197279999993</v>
      </c>
      <c r="H718" s="2">
        <f t="shared" si="11"/>
        <v>8.000000000174623E-2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12170</v>
      </c>
      <c r="D732" s="1">
        <f>'PR-RAS'!E739</f>
        <v>17728.16</v>
      </c>
      <c r="E732" s="1">
        <v>0</v>
      </c>
      <c r="F732" s="1">
        <v>0</v>
      </c>
      <c r="G732" s="2">
        <f t="shared" si="10"/>
        <v>34814.839919999999</v>
      </c>
      <c r="H732" s="2">
        <f t="shared" si="11"/>
        <v>0.15999999999985448</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828726</v>
      </c>
      <c r="D872" s="1">
        <f>'PR-RAS'!E879</f>
        <v>0</v>
      </c>
      <c r="E872" s="1">
        <v>0</v>
      </c>
      <c r="F872" s="1">
        <v>0</v>
      </c>
      <c r="G872" s="2">
        <f t="shared" si="18"/>
        <v>721820.34600000002</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116843.2</v>
      </c>
      <c r="E940" s="1">
        <v>0</v>
      </c>
      <c r="F940" s="1">
        <v>0</v>
      </c>
      <c r="G940" s="2">
        <f t="shared" si="18"/>
        <v>219431.52959999998</v>
      </c>
      <c r="H940" s="2">
        <f t="shared" si="19"/>
        <v>0.19999999999708962</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38492231</v>
      </c>
      <c r="D984" s="6">
        <f>BILANCA!E6</f>
        <v>39056416.100000001</v>
      </c>
      <c r="E984" s="6">
        <v>0</v>
      </c>
      <c r="F984" s="6">
        <v>0</v>
      </c>
      <c r="G984" s="7">
        <f t="shared" ref="G984:G1241" si="22">B984/1000*C984+B984/500*D984</f>
        <v>116605.0632</v>
      </c>
      <c r="H984" s="7">
        <f t="shared" si="19"/>
        <v>0.10000000149011612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36589095</v>
      </c>
      <c r="D985" s="1">
        <f>BILANCA!E7</f>
        <v>36016803.600000001</v>
      </c>
      <c r="E985" s="1">
        <v>0</v>
      </c>
      <c r="F985" s="1">
        <v>0</v>
      </c>
      <c r="G985" s="2">
        <f t="shared" si="22"/>
        <v>217245.4044</v>
      </c>
      <c r="H985" s="2">
        <f t="shared" si="19"/>
        <v>0.39999999850988388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85745</v>
      </c>
      <c r="D986" s="1">
        <f>BILANCA!E8</f>
        <v>85577.01</v>
      </c>
      <c r="E986" s="1">
        <v>0</v>
      </c>
      <c r="F986" s="1">
        <v>0</v>
      </c>
      <c r="G986" s="2">
        <f t="shared" si="22"/>
        <v>770.69705999999996</v>
      </c>
      <c r="H986" s="2">
        <f t="shared" si="19"/>
        <v>9.9999999947613105E-3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85172</v>
      </c>
      <c r="D987" s="1">
        <f>BILANCA!E9</f>
        <v>85172.22</v>
      </c>
      <c r="E987" s="1">
        <v>0</v>
      </c>
      <c r="F987" s="1">
        <v>0</v>
      </c>
      <c r="G987" s="2">
        <f t="shared" si="22"/>
        <v>1022.0657600000001</v>
      </c>
      <c r="H987" s="2">
        <f t="shared" si="19"/>
        <v>0.22000000000116415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838</v>
      </c>
      <c r="D988" s="1">
        <f>BILANCA!E10</f>
        <v>837.5</v>
      </c>
      <c r="E988" s="1">
        <v>0</v>
      </c>
      <c r="F988" s="1">
        <v>0</v>
      </c>
      <c r="G988" s="2">
        <f t="shared" si="22"/>
        <v>12.565000000000001</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265</v>
      </c>
      <c r="D989" s="1">
        <f>BILANCA!E11</f>
        <v>432.71</v>
      </c>
      <c r="E989" s="1">
        <v>0</v>
      </c>
      <c r="F989" s="1">
        <v>0</v>
      </c>
      <c r="G989" s="2">
        <f t="shared" si="22"/>
        <v>6.7825199999999999</v>
      </c>
      <c r="H989" s="2">
        <f t="shared" si="19"/>
        <v>0.29000000000002046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36364374</v>
      </c>
      <c r="D990" s="1">
        <f>BILANCA!E12</f>
        <v>35821464.25</v>
      </c>
      <c r="E990" s="1">
        <v>0</v>
      </c>
      <c r="F990" s="1">
        <v>0</v>
      </c>
      <c r="G990" s="2">
        <f t="shared" si="22"/>
        <v>756051.11750000005</v>
      </c>
      <c r="H990" s="2">
        <f t="shared" si="19"/>
        <v>0.25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34438145</v>
      </c>
      <c r="D991" s="1">
        <f>BILANCA!E13</f>
        <v>34051461.530000001</v>
      </c>
      <c r="E991" s="1">
        <v>0</v>
      </c>
      <c r="F991" s="1">
        <v>0</v>
      </c>
      <c r="G991" s="2">
        <f t="shared" si="22"/>
        <v>820328.54448000004</v>
      </c>
      <c r="H991" s="2">
        <f t="shared" si="19"/>
        <v>0.4699999988079071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100297</v>
      </c>
      <c r="D992" s="1">
        <f>BILANCA!E14</f>
        <v>100297.32</v>
      </c>
      <c r="E992" s="1">
        <v>0</v>
      </c>
      <c r="F992" s="1">
        <v>0</v>
      </c>
      <c r="G992" s="2">
        <f t="shared" si="22"/>
        <v>2708.0247599999998</v>
      </c>
      <c r="H992" s="2">
        <f t="shared" si="19"/>
        <v>0.32000000000698492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53944419</v>
      </c>
      <c r="D993" s="1">
        <f>BILANCA!E15</f>
        <v>54233294.18</v>
      </c>
      <c r="E993" s="1">
        <v>0</v>
      </c>
      <c r="F993" s="1">
        <v>0</v>
      </c>
      <c r="G993" s="2">
        <f t="shared" si="22"/>
        <v>1624110.0736000002</v>
      </c>
      <c r="H993" s="2">
        <f t="shared" si="19"/>
        <v>0.17999999970197678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19606571</v>
      </c>
      <c r="D996" s="1">
        <f>BILANCA!E18</f>
        <v>20282129.969999999</v>
      </c>
      <c r="E996" s="1">
        <v>0</v>
      </c>
      <c r="F996" s="1">
        <v>0</v>
      </c>
      <c r="G996" s="2">
        <f t="shared" si="22"/>
        <v>782220.80221999995</v>
      </c>
      <c r="H996" s="2">
        <f t="shared" si="19"/>
        <v>3.0000001192092896E-2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1874229</v>
      </c>
      <c r="D997" s="1">
        <f>BILANCA!E19</f>
        <v>1744002.7199999997</v>
      </c>
      <c r="E997" s="1">
        <v>0</v>
      </c>
      <c r="F997" s="1">
        <v>0</v>
      </c>
      <c r="G997" s="2">
        <f t="shared" si="22"/>
        <v>75071.282160000002</v>
      </c>
      <c r="H997" s="2">
        <f t="shared" si="19"/>
        <v>0.28000000026077032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525511</v>
      </c>
      <c r="D998" s="1">
        <f>BILANCA!E20</f>
        <v>508116.11</v>
      </c>
      <c r="E998" s="1">
        <v>0</v>
      </c>
      <c r="F998" s="1">
        <v>0</v>
      </c>
      <c r="G998" s="2">
        <f t="shared" si="22"/>
        <v>23126.148300000001</v>
      </c>
      <c r="H998" s="2">
        <f t="shared" si="19"/>
        <v>0.10999999998603016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139460</v>
      </c>
      <c r="D999" s="1">
        <f>BILANCA!E21</f>
        <v>139460.07999999999</v>
      </c>
      <c r="E999" s="1">
        <v>0</v>
      </c>
      <c r="F999" s="1">
        <v>0</v>
      </c>
      <c r="G999" s="2">
        <f t="shared" si="22"/>
        <v>6694.0825599999989</v>
      </c>
      <c r="H999" s="2">
        <f t="shared" si="19"/>
        <v>7.9999999987194315E-2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770725</v>
      </c>
      <c r="D1000" s="1">
        <f>BILANCA!E22</f>
        <v>761153.38</v>
      </c>
      <c r="E1000" s="1">
        <v>0</v>
      </c>
      <c r="F1000" s="1">
        <v>0</v>
      </c>
      <c r="G1000" s="2">
        <f t="shared" si="22"/>
        <v>38981.539920000003</v>
      </c>
      <c r="H1000" s="2">
        <f t="shared" si="19"/>
        <v>0.38000000000465661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198601</v>
      </c>
      <c r="D1001" s="1">
        <f>BILANCA!E23</f>
        <v>295296.86</v>
      </c>
      <c r="E1001" s="1">
        <v>0</v>
      </c>
      <c r="F1001" s="1">
        <v>0</v>
      </c>
      <c r="G1001" s="2">
        <f t="shared" si="22"/>
        <v>14205.504959999998</v>
      </c>
      <c r="H1001" s="2">
        <f t="shared" si="19"/>
        <v>0.14000000001396984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6378687</v>
      </c>
      <c r="D1004" s="1">
        <f>BILANCA!E26</f>
        <v>6293778.3200000003</v>
      </c>
      <c r="E1004" s="1">
        <v>0</v>
      </c>
      <c r="F1004" s="1">
        <v>0</v>
      </c>
      <c r="G1004" s="2">
        <f t="shared" si="22"/>
        <v>398291.11644000001</v>
      </c>
      <c r="H1004" s="2">
        <f t="shared" si="19"/>
        <v>0.32000000029802322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6138755</v>
      </c>
      <c r="D1006" s="1">
        <f>BILANCA!E28</f>
        <v>6253802.0300000003</v>
      </c>
      <c r="E1006" s="1">
        <v>0</v>
      </c>
      <c r="F1006" s="1">
        <v>0</v>
      </c>
      <c r="G1006" s="2">
        <f t="shared" si="22"/>
        <v>428866.25838000001</v>
      </c>
      <c r="H1006" s="2">
        <f t="shared" si="19"/>
        <v>3.0000000260770321E-2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52000</v>
      </c>
      <c r="D1007" s="1">
        <f>BILANCA!E29</f>
        <v>26000</v>
      </c>
      <c r="E1007" s="1">
        <v>0</v>
      </c>
      <c r="F1007" s="1">
        <v>0</v>
      </c>
      <c r="G1007" s="2">
        <f t="shared" si="22"/>
        <v>2496</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377875</v>
      </c>
      <c r="D1008" s="1">
        <f>BILANCA!E30</f>
        <v>377875.32</v>
      </c>
      <c r="E1008" s="1">
        <v>0</v>
      </c>
      <c r="F1008" s="1">
        <v>0</v>
      </c>
      <c r="G1008" s="2">
        <f t="shared" si="22"/>
        <v>28340.641</v>
      </c>
      <c r="H1008" s="2">
        <f t="shared" si="19"/>
        <v>0.32000000000698492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325875</v>
      </c>
      <c r="D1012" s="1">
        <f>BILANCA!E34</f>
        <v>351875.32</v>
      </c>
      <c r="E1012" s="1">
        <v>0</v>
      </c>
      <c r="F1012" s="1">
        <v>0</v>
      </c>
      <c r="G1012" s="2">
        <f t="shared" si="22"/>
        <v>29859.14356</v>
      </c>
      <c r="H1012" s="2">
        <f t="shared" si="19"/>
        <v>0.32000000000698492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138976</v>
      </c>
      <c r="D1030" s="1">
        <f>BILANCA!E52</f>
        <v>109762.34000000008</v>
      </c>
      <c r="E1030" s="1">
        <v>0</v>
      </c>
      <c r="F1030" s="1">
        <v>0</v>
      </c>
      <c r="G1030" s="2">
        <f t="shared" si="22"/>
        <v>16849.531960000008</v>
      </c>
      <c r="H1030" s="2">
        <f t="shared" si="19"/>
        <v>0.34000000008381903</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138976</v>
      </c>
      <c r="D1031" s="1">
        <f>BILANCA!E53</f>
        <v>109762.34</v>
      </c>
      <c r="E1031" s="1">
        <v>0</v>
      </c>
      <c r="F1031" s="1">
        <v>0</v>
      </c>
      <c r="G1031" s="2">
        <f t="shared" si="22"/>
        <v>17208.032639999998</v>
      </c>
      <c r="H1031" s="2">
        <f t="shared" si="19"/>
        <v>0.33999999999650754</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1082192</v>
      </c>
      <c r="D1032" s="1">
        <f>BILANCA!E54</f>
        <v>1130254.3700000001</v>
      </c>
      <c r="E1032" s="1">
        <v>0</v>
      </c>
      <c r="F1032" s="1">
        <v>0</v>
      </c>
      <c r="G1032" s="2">
        <f t="shared" si="22"/>
        <v>163792.33626000001</v>
      </c>
      <c r="H1032" s="2">
        <f t="shared" si="19"/>
        <v>0.37000000011175871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1082192</v>
      </c>
      <c r="D1033" s="1">
        <f>BILANCA!E55</f>
        <v>1130254.3700000001</v>
      </c>
      <c r="E1033" s="1">
        <v>0</v>
      </c>
      <c r="F1033" s="1">
        <v>0</v>
      </c>
      <c r="G1033" s="2">
        <f t="shared" si="22"/>
        <v>167135.03700000001</v>
      </c>
      <c r="H1033" s="2">
        <f t="shared" si="19"/>
        <v>0.37000000011175871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1903136</v>
      </c>
      <c r="D1046" s="1">
        <f>BILANCA!E68</f>
        <v>3039612.5</v>
      </c>
      <c r="E1046" s="1">
        <v>0</v>
      </c>
      <c r="F1046" s="1">
        <v>0</v>
      </c>
      <c r="G1046" s="2">
        <f t="shared" si="22"/>
        <v>502888.74300000002</v>
      </c>
      <c r="H1046" s="2">
        <f t="shared" si="19"/>
        <v>0.5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313253</v>
      </c>
      <c r="D1047" s="1">
        <f>BILANCA!E69</f>
        <v>1106873.18</v>
      </c>
      <c r="E1047" s="1">
        <v>0</v>
      </c>
      <c r="F1047" s="1">
        <v>0</v>
      </c>
      <c r="G1047" s="2">
        <f t="shared" si="22"/>
        <v>161727.95904000002</v>
      </c>
      <c r="H1047" s="2">
        <f t="shared" si="19"/>
        <v>0.17999999993480742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313253</v>
      </c>
      <c r="D1048" s="1">
        <f>BILANCA!E70</f>
        <v>1106873.18</v>
      </c>
      <c r="E1048" s="1">
        <v>0</v>
      </c>
      <c r="F1048" s="1">
        <v>0</v>
      </c>
      <c r="G1048" s="2">
        <f t="shared" si="22"/>
        <v>164254.9584</v>
      </c>
      <c r="H1048" s="2">
        <f t="shared" si="19"/>
        <v>0.17999999993480742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313253</v>
      </c>
      <c r="D1050" s="1">
        <f>BILANCA!E72</f>
        <v>1106873.18</v>
      </c>
      <c r="E1050" s="1">
        <v>0</v>
      </c>
      <c r="F1050" s="1">
        <v>0</v>
      </c>
      <c r="G1050" s="2">
        <f t="shared" si="22"/>
        <v>169308.95712000001</v>
      </c>
      <c r="H1050" s="2">
        <f t="shared" si="19"/>
        <v>0.17999999993480742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168442</v>
      </c>
      <c r="D1056" s="1">
        <f>BILANCA!E78</f>
        <v>222615.8</v>
      </c>
      <c r="E1056" s="1">
        <v>0</v>
      </c>
      <c r="F1056" s="1">
        <v>0</v>
      </c>
      <c r="G1056" s="2">
        <f t="shared" si="22"/>
        <v>44798.1728</v>
      </c>
      <c r="H1056" s="2">
        <f t="shared" si="19"/>
        <v>0.20000000001164153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168442</v>
      </c>
      <c r="D1064" s="1">
        <f>BILANCA!E86</f>
        <v>222615.8</v>
      </c>
      <c r="E1064" s="1">
        <v>0</v>
      </c>
      <c r="F1064" s="1">
        <v>0</v>
      </c>
      <c r="G1064" s="2">
        <f t="shared" si="22"/>
        <v>49707.561600000001</v>
      </c>
      <c r="H1064" s="2">
        <f t="shared" si="19"/>
        <v>0.20000000001164153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7</v>
      </c>
      <c r="D1112" s="1">
        <f>BILANCA!E134</f>
        <v>7.39</v>
      </c>
      <c r="E1112" s="1">
        <v>0</v>
      </c>
      <c r="F1112" s="1">
        <v>0</v>
      </c>
      <c r="G1112" s="2">
        <f t="shared" si="22"/>
        <v>2.8096199999999998</v>
      </c>
      <c r="H1112" s="2">
        <f t="shared" si="23"/>
        <v>0.38999999999999968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7</v>
      </c>
      <c r="D1113" s="1">
        <f>BILANCA!E135</f>
        <v>7.39</v>
      </c>
      <c r="E1113" s="1">
        <v>0</v>
      </c>
      <c r="F1113" s="1">
        <v>0</v>
      </c>
      <c r="G1113" s="2">
        <f t="shared" si="22"/>
        <v>2.8313999999999999</v>
      </c>
      <c r="H1113" s="2">
        <f t="shared" si="23"/>
        <v>0.38999999999999968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7</v>
      </c>
      <c r="D1114" s="1">
        <f>BILANCA!E136</f>
        <v>7.39</v>
      </c>
      <c r="E1114" s="1">
        <v>0</v>
      </c>
      <c r="F1114" s="1">
        <v>0</v>
      </c>
      <c r="G1114" s="2">
        <f t="shared" si="22"/>
        <v>2.85318</v>
      </c>
      <c r="H1114" s="2">
        <f t="shared" si="23"/>
        <v>0.38999999999999968</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318011</v>
      </c>
      <c r="D1124" s="1">
        <f>BILANCA!E146</f>
        <v>434978.77999999997</v>
      </c>
      <c r="E1124" s="1">
        <v>0</v>
      </c>
      <c r="F1124" s="1">
        <v>0</v>
      </c>
      <c r="G1124" s="2">
        <f t="shared" si="22"/>
        <v>167503.56695999997</v>
      </c>
      <c r="H1124" s="2">
        <f t="shared" si="23"/>
        <v>0.22000000003026798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302233</v>
      </c>
      <c r="D1137" s="1">
        <f>BILANCA!E159</f>
        <v>165977.10999999999</v>
      </c>
      <c r="E1137" s="1">
        <v>0</v>
      </c>
      <c r="F1137" s="1">
        <v>0</v>
      </c>
      <c r="G1137" s="2">
        <f t="shared" si="22"/>
        <v>97664.831879999983</v>
      </c>
      <c r="H1137" s="2">
        <f t="shared" si="23"/>
        <v>0.10999999998603016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15778</v>
      </c>
      <c r="D1139" s="1">
        <f>BILANCA!E161</f>
        <v>269001.67</v>
      </c>
      <c r="E1139" s="1">
        <v>0</v>
      </c>
      <c r="F1139" s="1">
        <v>0</v>
      </c>
      <c r="G1139" s="2">
        <f t="shared" si="22"/>
        <v>86389.889039999995</v>
      </c>
      <c r="H1139" s="2">
        <f t="shared" si="23"/>
        <v>0.33000000001629815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1103423</v>
      </c>
      <c r="D1148" s="1">
        <f>BILANCA!E170</f>
        <v>1275137.3500000001</v>
      </c>
      <c r="E1148" s="1">
        <v>0</v>
      </c>
      <c r="F1148" s="1">
        <v>0</v>
      </c>
      <c r="G1148" s="2">
        <f t="shared" si="22"/>
        <v>602860.12050000008</v>
      </c>
      <c r="H1148" s="2">
        <f t="shared" si="23"/>
        <v>0.35000000009313226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1103423</v>
      </c>
      <c r="D1151" s="1">
        <f>BILANCA!E173</f>
        <v>1275137.3500000001</v>
      </c>
      <c r="E1151" s="1">
        <v>0</v>
      </c>
      <c r="F1151" s="1">
        <v>0</v>
      </c>
      <c r="G1151" s="2">
        <f t="shared" si="22"/>
        <v>613821.21360000013</v>
      </c>
      <c r="H1151" s="2">
        <f t="shared" si="23"/>
        <v>0.35000000009313226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38492231</v>
      </c>
      <c r="D1152" s="1">
        <f>BILANCA!E175</f>
        <v>39056416.099999994</v>
      </c>
      <c r="E1152" s="1">
        <v>0</v>
      </c>
      <c r="F1152" s="1">
        <v>0</v>
      </c>
      <c r="G1152" s="2">
        <f t="shared" si="22"/>
        <v>19706255.680799998</v>
      </c>
      <c r="H1152" s="2">
        <f t="shared" si="23"/>
        <v>9.9999994039535522E-2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1198378</v>
      </c>
      <c r="D1153" s="1">
        <f>BILANCA!E176</f>
        <v>1552868.65</v>
      </c>
      <c r="E1153" s="1">
        <v>0</v>
      </c>
      <c r="F1153" s="1">
        <v>0</v>
      </c>
      <c r="G1153" s="2">
        <f t="shared" si="22"/>
        <v>731699.60100000002</v>
      </c>
      <c r="H1153" s="2">
        <f t="shared" si="23"/>
        <v>0.35000000009313226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1198378</v>
      </c>
      <c r="D1154" s="1">
        <f>BILANCA!E177</f>
        <v>1502169.66</v>
      </c>
      <c r="E1154" s="1">
        <v>0</v>
      </c>
      <c r="F1154" s="1">
        <v>0</v>
      </c>
      <c r="G1154" s="2">
        <f t="shared" si="22"/>
        <v>718664.66171999997</v>
      </c>
      <c r="H1154" s="2">
        <f t="shared" si="23"/>
        <v>0.34000000008381903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984948</v>
      </c>
      <c r="D1155" s="1">
        <f>BILANCA!E178</f>
        <v>1081804.2</v>
      </c>
      <c r="E1155" s="1">
        <v>0</v>
      </c>
      <c r="F1155" s="1">
        <v>0</v>
      </c>
      <c r="G1155" s="2">
        <f t="shared" si="22"/>
        <v>541551.70079999999</v>
      </c>
      <c r="H1155" s="2">
        <f t="shared" si="23"/>
        <v>0.19999999995343387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202854</v>
      </c>
      <c r="D1156" s="1">
        <f>BILANCA!E179</f>
        <v>308774.34999999998</v>
      </c>
      <c r="E1156" s="1">
        <v>0</v>
      </c>
      <c r="F1156" s="1">
        <v>0</v>
      </c>
      <c r="G1156" s="2">
        <f t="shared" si="22"/>
        <v>141929.66709999996</v>
      </c>
      <c r="H1156" s="2">
        <f t="shared" si="23"/>
        <v>0.34999999997671694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75</v>
      </c>
      <c r="E1157" s="1">
        <v>0</v>
      </c>
      <c r="F1157" s="1">
        <v>0</v>
      </c>
      <c r="G1157" s="2">
        <f t="shared" si="22"/>
        <v>26.099999999999998</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75</v>
      </c>
      <c r="E1160" s="1">
        <v>0</v>
      </c>
      <c r="F1160" s="1">
        <v>0</v>
      </c>
      <c r="G1160" s="2">
        <f t="shared" si="22"/>
        <v>26.549999999999997</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10576</v>
      </c>
      <c r="D1165" s="1">
        <f>BILANCA!E188</f>
        <v>111516.11</v>
      </c>
      <c r="E1165" s="1">
        <v>0</v>
      </c>
      <c r="F1165" s="1">
        <v>0</v>
      </c>
      <c r="G1165" s="2">
        <f t="shared" si="22"/>
        <v>42516.696040000003</v>
      </c>
      <c r="H1165" s="2">
        <f t="shared" si="23"/>
        <v>0.11000000000058208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50698.99</v>
      </c>
      <c r="E1211" s="1">
        <v>0</v>
      </c>
      <c r="F1211" s="1">
        <v>0</v>
      </c>
      <c r="G1211" s="2">
        <f t="shared" si="22"/>
        <v>23118.739440000001</v>
      </c>
      <c r="H1211" s="2">
        <f t="shared" si="23"/>
        <v>1.0000000002037268E-2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50698.99</v>
      </c>
      <c r="E1213" s="1">
        <v>0</v>
      </c>
      <c r="F1213" s="1">
        <v>0</v>
      </c>
      <c r="G1213" s="2">
        <f t="shared" si="22"/>
        <v>23321.535400000001</v>
      </c>
      <c r="H1213" s="2">
        <f t="shared" si="23"/>
        <v>1.0000000002037268E-2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37293853</v>
      </c>
      <c r="D1214" s="1">
        <f>BILANCA!E237</f>
        <v>37503547.449999996</v>
      </c>
      <c r="E1214" s="1">
        <v>0</v>
      </c>
      <c r="F1214" s="1">
        <v>0</v>
      </c>
      <c r="G1214" s="2">
        <f t="shared" si="22"/>
        <v>25941518.964900002</v>
      </c>
      <c r="H1214" s="2">
        <f t="shared" si="23"/>
        <v>0.44999999552965164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36534370</v>
      </c>
      <c r="D1215" s="1">
        <f>BILANCA!E238</f>
        <v>35962078.969999999</v>
      </c>
      <c r="E1215" s="1">
        <v>0</v>
      </c>
      <c r="F1215" s="1">
        <v>0</v>
      </c>
      <c r="G1215" s="2">
        <f t="shared" si="22"/>
        <v>25162378.482079998</v>
      </c>
      <c r="H1215" s="2">
        <f t="shared" si="23"/>
        <v>3.0000001192092896E-2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36534370</v>
      </c>
      <c r="D1216" s="1">
        <f>BILANCA!E239</f>
        <v>35962078.969999999</v>
      </c>
      <c r="E1216" s="1">
        <v>0</v>
      </c>
      <c r="F1216" s="1">
        <v>0</v>
      </c>
      <c r="G1216" s="2">
        <f t="shared" si="22"/>
        <v>25270837.010020003</v>
      </c>
      <c r="H1216" s="2">
        <f t="shared" si="23"/>
        <v>3.0000001192092896E-2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36534363</v>
      </c>
      <c r="D1217" s="1">
        <f>BILANCA!E240</f>
        <v>35962071.579999998</v>
      </c>
      <c r="E1217" s="1">
        <v>0</v>
      </c>
      <c r="F1217" s="1">
        <v>0</v>
      </c>
      <c r="G1217" s="2">
        <f t="shared" si="22"/>
        <v>25379290.441440001</v>
      </c>
      <c r="H1217" s="2">
        <f t="shared" si="23"/>
        <v>0.42000000178813934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v>
      </c>
      <c r="D1218" s="1">
        <f>BILANCA!E241</f>
        <v>7.39</v>
      </c>
      <c r="E1218" s="1">
        <v>0</v>
      </c>
      <c r="F1218" s="1">
        <v>0</v>
      </c>
      <c r="G1218" s="2">
        <f t="shared" si="22"/>
        <v>5.1182999999999996</v>
      </c>
      <c r="H1218" s="2">
        <f t="shared" si="23"/>
        <v>0.38999999999999968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457250</v>
      </c>
      <c r="D1222" s="1">
        <f>BILANCA!E245</f>
        <v>1375491.37</v>
      </c>
      <c r="E1222" s="1">
        <v>0</v>
      </c>
      <c r="F1222" s="1">
        <v>0</v>
      </c>
      <c r="G1222" s="2">
        <f t="shared" si="22"/>
        <v>766767.62485999998</v>
      </c>
      <c r="H1222" s="2">
        <f t="shared" si="23"/>
        <v>0.37000000011175871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3539475</v>
      </c>
      <c r="D1223" s="1">
        <f>BILANCA!E246</f>
        <v>1940352.45</v>
      </c>
      <c r="E1223" s="1">
        <v>0</v>
      </c>
      <c r="F1223" s="1">
        <v>0</v>
      </c>
      <c r="G1223" s="2">
        <f t="shared" si="22"/>
        <v>1780843.176</v>
      </c>
      <c r="H1223" s="2">
        <f t="shared" si="23"/>
        <v>0.44999999995343387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3539475</v>
      </c>
      <c r="D1224" s="1">
        <f>BILANCA!E247</f>
        <v>1940352.45</v>
      </c>
      <c r="E1224" s="1">
        <v>0</v>
      </c>
      <c r="F1224" s="1">
        <v>0</v>
      </c>
      <c r="G1224" s="2">
        <f t="shared" si="22"/>
        <v>1788263.3558999998</v>
      </c>
      <c r="H1224" s="2">
        <f t="shared" si="23"/>
        <v>0.44999999995343387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3082225</v>
      </c>
      <c r="D1227" s="1">
        <f>BILANCA!E250</f>
        <v>564861.07999999996</v>
      </c>
      <c r="E1227" s="1">
        <v>0</v>
      </c>
      <c r="F1227" s="1">
        <v>0</v>
      </c>
      <c r="G1227" s="2">
        <f t="shared" si="22"/>
        <v>1027715.1070399999</v>
      </c>
      <c r="H1227" s="2">
        <f t="shared" si="23"/>
        <v>7.9999999958090484E-2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3082225</v>
      </c>
      <c r="D1229" s="1">
        <f>BILANCA!E252</f>
        <v>448017.88</v>
      </c>
      <c r="E1229" s="1">
        <v>0</v>
      </c>
      <c r="F1229" s="1">
        <v>0</v>
      </c>
      <c r="G1229" s="2">
        <f t="shared" si="22"/>
        <v>978652.14696000004</v>
      </c>
      <c r="H1229" s="2">
        <f t="shared" si="23"/>
        <v>0.11999999999534339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116843.2</v>
      </c>
      <c r="E1230" s="1">
        <v>0</v>
      </c>
      <c r="F1230" s="1">
        <v>0</v>
      </c>
      <c r="G1230" s="2">
        <f t="shared" si="22"/>
        <v>57720.540799999995</v>
      </c>
      <c r="H1230" s="2">
        <f t="shared" si="23"/>
        <v>0.19999999999708962</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302233</v>
      </c>
      <c r="D1232" s="1">
        <f>BILANCA!E255</f>
        <v>165977.10999999999</v>
      </c>
      <c r="E1232" s="1">
        <v>0</v>
      </c>
      <c r="F1232" s="1">
        <v>0</v>
      </c>
      <c r="G1232" s="2">
        <f t="shared" si="22"/>
        <v>157912.61777999997</v>
      </c>
      <c r="H1232" s="2">
        <f t="shared" si="23"/>
        <v>0.10999999998603016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302233</v>
      </c>
      <c r="D1240" s="1">
        <f>BILANCA!E264</f>
        <v>165977.10999999999</v>
      </c>
      <c r="E1240" s="1">
        <v>0</v>
      </c>
      <c r="F1240" s="1">
        <v>0</v>
      </c>
      <c r="G1240" s="2">
        <f t="shared" si="22"/>
        <v>162986.11554</v>
      </c>
      <c r="H1240" s="2">
        <f t="shared" si="23"/>
        <v>0.10999999998603016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15778</v>
      </c>
      <c r="D1241" s="1">
        <f>BILANCA!E265</f>
        <v>269001.67</v>
      </c>
      <c r="E1241" s="1">
        <v>0</v>
      </c>
      <c r="F1241" s="1">
        <v>0</v>
      </c>
      <c r="G1241" s="2">
        <f t="shared" si="22"/>
        <v>142875.58571999997</v>
      </c>
      <c r="H1241" s="2">
        <f t="shared" si="23"/>
        <v>0.33000000001629815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161237</v>
      </c>
      <c r="D1244" s="1">
        <f>BILANCA!E268</f>
        <v>211635.96</v>
      </c>
      <c r="E1244" s="1">
        <v>0</v>
      </c>
      <c r="F1244" s="1">
        <v>0</v>
      </c>
      <c r="G1244" s="2">
        <f t="shared" si="24"/>
        <v>152556.82812000002</v>
      </c>
      <c r="H1244" s="2">
        <f t="shared" si="23"/>
        <v>4.0000000008149073E-2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2337</v>
      </c>
      <c r="D1245" s="1">
        <f>BILANCA!E269</f>
        <v>2336.88</v>
      </c>
      <c r="E1245" s="1">
        <v>0</v>
      </c>
      <c r="F1245" s="1">
        <v>0</v>
      </c>
      <c r="G1245" s="2">
        <f t="shared" si="24"/>
        <v>1836.8191200000001</v>
      </c>
      <c r="H1245" s="2">
        <f t="shared" si="23"/>
        <v>0.11999999999989086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470</v>
      </c>
      <c r="D1247" s="1">
        <f>BILANCA!E271</f>
        <v>470</v>
      </c>
      <c r="E1247" s="1">
        <v>0</v>
      </c>
      <c r="F1247" s="1">
        <v>0</v>
      </c>
      <c r="G1247" s="2">
        <f t="shared" si="24"/>
        <v>372.24</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15778</v>
      </c>
      <c r="D1262" s="1">
        <f>BILANCA!E286</f>
        <v>269001.67</v>
      </c>
      <c r="E1262" s="1">
        <v>0</v>
      </c>
      <c r="F1262" s="1">
        <v>0</v>
      </c>
      <c r="G1262" s="2">
        <f t="shared" si="24"/>
        <v>154504.99386000002</v>
      </c>
      <c r="H1262" s="2">
        <f t="shared" si="23"/>
        <v>0.33000000001629815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1198378</v>
      </c>
      <c r="D1264" s="1">
        <f>BILANCA!E288</f>
        <v>1502169.66</v>
      </c>
      <c r="E1264" s="1">
        <v>0</v>
      </c>
      <c r="F1264" s="1">
        <v>0</v>
      </c>
      <c r="G1264" s="2">
        <f t="shared" si="24"/>
        <v>1180963.5669200001</v>
      </c>
      <c r="H1264" s="2">
        <f t="shared" si="23"/>
        <v>0.34000000008381903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2900</v>
      </c>
      <c r="D1271" s="1">
        <f>BILANCA!E295</f>
        <v>0</v>
      </c>
      <c r="E1271" s="1">
        <v>0</v>
      </c>
      <c r="F1271" s="1">
        <v>0</v>
      </c>
      <c r="G1271" s="2">
        <f t="shared" si="24"/>
        <v>835.19999999999993</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7676</v>
      </c>
      <c r="D1274" s="1">
        <f>BILANCA!E298</f>
        <v>0</v>
      </c>
      <c r="E1274" s="1">
        <v>0</v>
      </c>
      <c r="F1274" s="1">
        <v>0</v>
      </c>
      <c r="G1274" s="2">
        <f t="shared" si="24"/>
        <v>2233.7159999999999</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9.86</v>
      </c>
      <c r="E1278" s="1">
        <v>0</v>
      </c>
      <c r="F1278" s="1">
        <v>0</v>
      </c>
      <c r="G1278" s="2">
        <f t="shared" si="24"/>
        <v>5.8173999999999992</v>
      </c>
      <c r="H1278" s="2">
        <f t="shared" si="23"/>
        <v>0.14000000000000057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21461838</v>
      </c>
      <c r="D1423" s="1">
        <f>'RAS-funkcijski'!E129</f>
        <v>19190135.84</v>
      </c>
      <c r="E1423" s="1">
        <v>0</v>
      </c>
      <c r="F1423" s="1">
        <v>0</v>
      </c>
      <c r="G1423" s="2">
        <f t="shared" si="24"/>
        <v>7480263.71</v>
      </c>
      <c r="H1423" s="2">
        <f t="shared" si="27"/>
        <v>0.16000000014901161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21461838</v>
      </c>
      <c r="D1427" s="1">
        <f>'RAS-funkcijski'!E133</f>
        <v>19190135.84</v>
      </c>
      <c r="E1427" s="1">
        <v>0</v>
      </c>
      <c r="F1427" s="1">
        <v>0</v>
      </c>
      <c r="G1427" s="2">
        <f t="shared" si="24"/>
        <v>7719632.1487199999</v>
      </c>
      <c r="H1427" s="2">
        <f t="shared" si="27"/>
        <v>0.16000000014901161</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21461838</v>
      </c>
      <c r="D1435" s="13">
        <f>'RAS-funkcijski'!E141</f>
        <v>19190135.84</v>
      </c>
      <c r="E1435" s="13">
        <v>0</v>
      </c>
      <c r="F1435" s="13">
        <v>0</v>
      </c>
      <c r="G1435" s="14">
        <f t="shared" si="24"/>
        <v>8198369.0261599999</v>
      </c>
      <c r="H1435" s="14">
        <f t="shared" si="27"/>
        <v>0.16000000014901161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1198378.4099999999</v>
      </c>
      <c r="D1480" s="6"/>
      <c r="E1480" s="6">
        <v>0</v>
      </c>
      <c r="F1480" s="6">
        <v>0</v>
      </c>
      <c r="G1480" s="7">
        <f t="shared" ref="G1480:G1580" si="34">B1480/1000*C1480</f>
        <v>1198.37841</v>
      </c>
      <c r="H1480" s="7">
        <f t="shared" ref="H1480:H1580" si="35">ABS(C1480-ROUND(C1480,0))</f>
        <v>0.40999999991618097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20223914.43</v>
      </c>
      <c r="D1481" s="1">
        <v>0</v>
      </c>
      <c r="E1481" s="1">
        <v>0</v>
      </c>
      <c r="F1481" s="1">
        <v>0</v>
      </c>
      <c r="G1481" s="2">
        <f t="shared" si="34"/>
        <v>40447.828860000001</v>
      </c>
      <c r="H1481" s="2">
        <f t="shared" si="35"/>
        <v>0.42999999970197678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19610071.23</v>
      </c>
      <c r="D1483" s="1">
        <v>0</v>
      </c>
      <c r="E1483" s="1">
        <v>0</v>
      </c>
      <c r="F1483" s="1">
        <v>0</v>
      </c>
      <c r="G1483" s="2">
        <f t="shared" si="34"/>
        <v>78440.284920000006</v>
      </c>
      <c r="H1483" s="2">
        <f t="shared" si="35"/>
        <v>0.23000000044703484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13209844.460000001</v>
      </c>
      <c r="D1484" s="1">
        <v>0</v>
      </c>
      <c r="E1484" s="1">
        <v>0</v>
      </c>
      <c r="F1484" s="1">
        <v>0</v>
      </c>
      <c r="G1484" s="2">
        <f t="shared" si="34"/>
        <v>66049.222300000009</v>
      </c>
      <c r="H1484" s="2">
        <f t="shared" si="35"/>
        <v>0.46000000089406967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6238734.6399999997</v>
      </c>
      <c r="D1485" s="1">
        <v>0</v>
      </c>
      <c r="E1485" s="1">
        <v>0</v>
      </c>
      <c r="F1485" s="1">
        <v>0</v>
      </c>
      <c r="G1485" s="2">
        <f t="shared" si="34"/>
        <v>37432.40784</v>
      </c>
      <c r="H1485" s="2">
        <f t="shared" si="35"/>
        <v>0.36000000033527613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40704.550000000003</v>
      </c>
      <c r="D1486" s="1">
        <v>0</v>
      </c>
      <c r="E1486" s="1">
        <v>0</v>
      </c>
      <c r="F1486" s="1">
        <v>0</v>
      </c>
      <c r="G1486" s="2">
        <f t="shared" si="34"/>
        <v>284.93185000000005</v>
      </c>
      <c r="H1486" s="2">
        <f t="shared" si="35"/>
        <v>0.44999999999708962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120787.58</v>
      </c>
      <c r="D1491" s="1">
        <v>0</v>
      </c>
      <c r="E1491" s="1">
        <v>0</v>
      </c>
      <c r="F1491" s="1">
        <v>0</v>
      </c>
      <c r="G1491" s="2">
        <f t="shared" si="34"/>
        <v>1449.4509600000001</v>
      </c>
      <c r="H1491" s="2">
        <f t="shared" si="35"/>
        <v>0.41999999999825377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497000</v>
      </c>
      <c r="D1492" s="1">
        <v>0</v>
      </c>
      <c r="E1492" s="1">
        <v>0</v>
      </c>
      <c r="F1492" s="1">
        <v>0</v>
      </c>
      <c r="G1492" s="2">
        <f t="shared" si="34"/>
        <v>6461</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116843.2</v>
      </c>
      <c r="D1493" s="1">
        <v>0</v>
      </c>
      <c r="E1493" s="1">
        <v>0</v>
      </c>
      <c r="F1493" s="1">
        <v>0</v>
      </c>
      <c r="G1493" s="2">
        <f t="shared" si="34"/>
        <v>1635.8047999999999</v>
      </c>
      <c r="H1493" s="2">
        <f t="shared" si="35"/>
        <v>0.19999999999708962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116843.2</v>
      </c>
      <c r="D1497" s="1">
        <v>0</v>
      </c>
      <c r="E1497" s="1">
        <v>0</v>
      </c>
      <c r="F1497" s="1">
        <v>0</v>
      </c>
      <c r="G1497" s="2">
        <f t="shared" si="34"/>
        <v>2103.1776</v>
      </c>
      <c r="H1497" s="2">
        <f t="shared" si="35"/>
        <v>0.19999999999708962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19920123.18</v>
      </c>
      <c r="D1499" s="1">
        <v>0</v>
      </c>
      <c r="E1499" s="1">
        <v>0</v>
      </c>
      <c r="F1499" s="1">
        <v>0</v>
      </c>
      <c r="G1499" s="2">
        <f t="shared" si="34"/>
        <v>398402.46360000002</v>
      </c>
      <c r="H1499" s="2">
        <f t="shared" si="35"/>
        <v>0.17999999970197678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19306279.98</v>
      </c>
      <c r="D1501" s="1">
        <v>0</v>
      </c>
      <c r="E1501" s="1">
        <v>0</v>
      </c>
      <c r="F1501" s="1">
        <v>0</v>
      </c>
      <c r="G1501" s="2">
        <f t="shared" si="34"/>
        <v>424738.15956</v>
      </c>
      <c r="H1501" s="2">
        <f t="shared" si="35"/>
        <v>1.9999999552965164E-2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13112988.32</v>
      </c>
      <c r="D1502" s="1">
        <v>0</v>
      </c>
      <c r="E1502" s="1">
        <v>0</v>
      </c>
      <c r="F1502" s="1">
        <v>0</v>
      </c>
      <c r="G1502" s="2">
        <f t="shared" si="34"/>
        <v>301598.73135999998</v>
      </c>
      <c r="H1502" s="2">
        <f t="shared" si="35"/>
        <v>0.32000000029802322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6132814.5199999996</v>
      </c>
      <c r="D1503" s="1">
        <v>0</v>
      </c>
      <c r="E1503" s="1">
        <v>0</v>
      </c>
      <c r="F1503" s="1">
        <v>0</v>
      </c>
      <c r="G1503" s="2">
        <f t="shared" si="34"/>
        <v>147187.54848</v>
      </c>
      <c r="H1503" s="2">
        <f t="shared" si="35"/>
        <v>0.48000000044703484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40629.550000000003</v>
      </c>
      <c r="D1504" s="1">
        <v>0</v>
      </c>
      <c r="E1504" s="1">
        <v>0</v>
      </c>
      <c r="F1504" s="1">
        <v>0</v>
      </c>
      <c r="G1504" s="2">
        <f t="shared" si="34"/>
        <v>1015.7387500000001</v>
      </c>
      <c r="H1504" s="2">
        <f t="shared" si="35"/>
        <v>0.44999999999708962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19847.59</v>
      </c>
      <c r="D1509" s="1">
        <v>0</v>
      </c>
      <c r="E1509" s="1">
        <v>0</v>
      </c>
      <c r="F1509" s="1">
        <v>0</v>
      </c>
      <c r="G1509" s="2">
        <f t="shared" si="34"/>
        <v>595.42769999999996</v>
      </c>
      <c r="H1509" s="2">
        <f t="shared" si="35"/>
        <v>0.40999999999985448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497000</v>
      </c>
      <c r="D1510" s="1">
        <v>0</v>
      </c>
      <c r="E1510" s="1">
        <v>0</v>
      </c>
      <c r="F1510" s="1">
        <v>0</v>
      </c>
      <c r="G1510" s="2">
        <f t="shared" si="34"/>
        <v>15407</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116843.2</v>
      </c>
      <c r="D1511" s="1">
        <v>0</v>
      </c>
      <c r="E1511" s="1">
        <v>0</v>
      </c>
      <c r="F1511" s="1">
        <v>0</v>
      </c>
      <c r="G1511" s="2">
        <f t="shared" si="34"/>
        <v>3738.9823999999999</v>
      </c>
      <c r="H1511" s="2">
        <f t="shared" si="35"/>
        <v>0.19999999999708962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116843.2</v>
      </c>
      <c r="D1515" s="1">
        <v>0</v>
      </c>
      <c r="E1515" s="1">
        <v>0</v>
      </c>
      <c r="F1515" s="1">
        <v>0</v>
      </c>
      <c r="G1515" s="2">
        <f t="shared" si="34"/>
        <v>4206.3552</v>
      </c>
      <c r="H1515" s="2">
        <f t="shared" si="35"/>
        <v>0.19999999999708962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1502169.6600000001</v>
      </c>
      <c r="D1517" s="1">
        <v>0</v>
      </c>
      <c r="E1517" s="1">
        <v>0</v>
      </c>
      <c r="F1517" s="1">
        <v>0</v>
      </c>
      <c r="G1517" s="2">
        <f t="shared" si="34"/>
        <v>57082.447080000005</v>
      </c>
      <c r="H1517" s="2">
        <f t="shared" si="35"/>
        <v>0.33999999985098839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1502169.66</v>
      </c>
      <c r="D1576" s="1">
        <v>0</v>
      </c>
      <c r="E1576" s="1">
        <v>0</v>
      </c>
      <c r="F1576" s="1">
        <v>0</v>
      </c>
      <c r="G1576" s="2">
        <f t="shared" si="34"/>
        <v>145710.45702</v>
      </c>
      <c r="H1576" s="2">
        <f t="shared" si="35"/>
        <v>0.34000000008381903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1502169.66</v>
      </c>
      <c r="D1578" s="1">
        <v>0</v>
      </c>
      <c r="E1578" s="1">
        <v>0</v>
      </c>
      <c r="F1578" s="1">
        <v>0</v>
      </c>
      <c r="G1578" s="2">
        <f t="shared" si="34"/>
        <v>148714.79634</v>
      </c>
      <c r="H1578" s="2">
        <f t="shared" si="35"/>
        <v>0.34000000008381903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7858</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22104327</v>
      </c>
      <c r="I16" s="172">
        <f>'PR-RAS'!E6</f>
        <v>20176237.309999999</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17547286</v>
      </c>
      <c r="I17" s="172">
        <f>'PR-RAS'!E151</f>
        <v>18693135.84</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457250</v>
      </c>
      <c r="I18" s="172">
        <f>'PR-RAS'!E645</f>
        <v>1375491.3700000006</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36589095</v>
      </c>
      <c r="I20" s="175">
        <f>BILANCA!E7</f>
        <v>36016803.600000001</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1903136</v>
      </c>
      <c r="I21" s="177">
        <f>BILANCA!E68</f>
        <v>3039612.5</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1198378</v>
      </c>
      <c r="I22" s="177">
        <f>BILANCA!E176</f>
        <v>1552868.65</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37293853</v>
      </c>
      <c r="I23" s="179">
        <f>BILANCA!E237</f>
        <v>37503547.449999996</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21461838</v>
      </c>
      <c r="I28" s="181">
        <f>'RAS-funkcijski'!E141</f>
        <v>19190135.84</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1198378.4099999999</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1502169.6600000001</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1502169.66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505" zoomScaleNormal="100" workbookViewId="0">
      <selection activeCell="E350" sqref="E35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22104327</v>
      </c>
      <c r="E6" s="53">
        <f>E7+E44+E50+E82+E106+E124+E133+E139</f>
        <v>20176237.309999999</v>
      </c>
      <c r="F6" s="54">
        <f t="shared" ref="F6:F131" si="0">IF(D6&lt;&gt;0,IF(E6/D6&gt;=100,"&gt;&gt;100",E6/D6*100),"-")</f>
        <v>91.277320092124953</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4003102</v>
      </c>
      <c r="E50" s="53">
        <f>E51+E54+E59+E62+E65+E68+E71+E74+E77</f>
        <v>682231.15999999992</v>
      </c>
      <c r="F50" s="54">
        <f t="shared" si="0"/>
        <v>17.042562492786843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2668769</v>
      </c>
      <c r="E68" s="53">
        <f t="shared" si="15"/>
        <v>403735.06</v>
      </c>
      <c r="F68" s="54">
        <f t="shared" si="0"/>
        <v>15.128138104122163</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v>2668769</v>
      </c>
      <c r="E70" s="244">
        <v>403735.06</v>
      </c>
      <c r="F70" s="54">
        <f t="shared" si="0"/>
        <v>15.128138104122163</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1326749</v>
      </c>
      <c r="E74" s="53">
        <f t="shared" si="17"/>
        <v>278496.09999999998</v>
      </c>
      <c r="F74" s="54">
        <f t="shared" si="0"/>
        <v>20.990865642257877</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v>1326749</v>
      </c>
      <c r="E76" s="244">
        <v>278496.09999999998</v>
      </c>
      <c r="F76" s="54">
        <f t="shared" si="0"/>
        <v>20.990865642257877</v>
      </c>
    </row>
    <row r="77" spans="1:6" ht="24" x14ac:dyDescent="0.2">
      <c r="A77" s="55" t="s">
        <v>197</v>
      </c>
      <c r="B77" s="87" t="s">
        <v>198</v>
      </c>
      <c r="C77" s="52" t="s">
        <v>197</v>
      </c>
      <c r="D77" s="53">
        <f t="shared" ref="D77:E77" si="18">SUM(D78:D81)</f>
        <v>7584</v>
      </c>
      <c r="E77" s="53">
        <f t="shared" si="18"/>
        <v>0</v>
      </c>
      <c r="F77" s="54">
        <f t="shared" si="0"/>
        <v>0</v>
      </c>
    </row>
    <row r="78" spans="1:6" ht="12.75" customHeight="1" x14ac:dyDescent="0.2">
      <c r="A78" s="55">
        <v>6391</v>
      </c>
      <c r="B78" s="87" t="s">
        <v>199</v>
      </c>
      <c r="C78" s="52" t="s">
        <v>200</v>
      </c>
      <c r="D78" s="244">
        <v>7584</v>
      </c>
      <c r="E78" s="244">
        <v>0</v>
      </c>
      <c r="F78" s="54">
        <f t="shared" si="0"/>
        <v>0</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12089386</v>
      </c>
      <c r="E106" s="53">
        <f t="shared" si="23"/>
        <v>13302389.77</v>
      </c>
      <c r="F106" s="54">
        <f t="shared" si="0"/>
        <v>110.03362594262438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12089386</v>
      </c>
      <c r="E112" s="53">
        <f t="shared" si="25"/>
        <v>13302389.77</v>
      </c>
      <c r="F112" s="54">
        <f t="shared" si="0"/>
        <v>110.03362594262438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12089386</v>
      </c>
      <c r="E117" s="244">
        <v>13302389.77</v>
      </c>
      <c r="F117" s="54">
        <f t="shared" si="0"/>
        <v>110.03362594262438</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17196</v>
      </c>
      <c r="E124" s="53">
        <f t="shared" si="27"/>
        <v>58376.52</v>
      </c>
      <c r="F124" s="54">
        <f t="shared" si="0"/>
        <v>339.4773203070481</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17196</v>
      </c>
      <c r="E128" s="53">
        <f t="shared" si="29"/>
        <v>58376.52</v>
      </c>
      <c r="F128" s="54">
        <f t="shared" si="0"/>
        <v>339.4773203070481</v>
      </c>
    </row>
    <row r="129" spans="1:6" ht="12.75" customHeight="1" x14ac:dyDescent="0.2">
      <c r="A129" s="55">
        <v>6631</v>
      </c>
      <c r="B129" s="88" t="s">
        <v>301</v>
      </c>
      <c r="C129" s="52" t="s">
        <v>302</v>
      </c>
      <c r="D129" s="244">
        <v>17196</v>
      </c>
      <c r="E129" s="244">
        <v>58376.52</v>
      </c>
      <c r="F129" s="54">
        <f t="shared" si="0"/>
        <v>339.4773203070481</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5994643</v>
      </c>
      <c r="E133" s="53">
        <f t="shared" si="30"/>
        <v>6133239.8600000003</v>
      </c>
      <c r="F133" s="54">
        <f t="shared" ref="F133:F223" si="31">IF(D133&lt;&gt;0,IF(E133/D133&gt;=100,"&gt;&gt;100",E133/D133*100),"-")</f>
        <v>102.31201190796517</v>
      </c>
    </row>
    <row r="134" spans="1:6" ht="24" x14ac:dyDescent="0.2">
      <c r="A134" s="55">
        <v>671</v>
      </c>
      <c r="B134" s="234" t="s">
        <v>311</v>
      </c>
      <c r="C134" s="52" t="s">
        <v>312</v>
      </c>
      <c r="D134" s="53">
        <f t="shared" ref="D134:E134" si="32">SUM(D135:D137)</f>
        <v>5994643</v>
      </c>
      <c r="E134" s="53">
        <f t="shared" si="32"/>
        <v>6133239.8600000003</v>
      </c>
      <c r="F134" s="54">
        <f t="shared" si="31"/>
        <v>102.31201190796517</v>
      </c>
    </row>
    <row r="135" spans="1:6" ht="12.75" customHeight="1" x14ac:dyDescent="0.2">
      <c r="A135" s="55">
        <v>6711</v>
      </c>
      <c r="B135" s="87" t="s">
        <v>313</v>
      </c>
      <c r="C135" s="52" t="s">
        <v>314</v>
      </c>
      <c r="D135" s="244">
        <v>5421017</v>
      </c>
      <c r="E135" s="244">
        <v>5587609.1600000001</v>
      </c>
      <c r="F135" s="54">
        <f t="shared" si="31"/>
        <v>103.07307946092035</v>
      </c>
    </row>
    <row r="136" spans="1:6" ht="24" x14ac:dyDescent="0.2">
      <c r="A136" s="55">
        <v>6712</v>
      </c>
      <c r="B136" s="234" t="s">
        <v>315</v>
      </c>
      <c r="C136" s="52" t="s">
        <v>316</v>
      </c>
      <c r="D136" s="244">
        <v>573626</v>
      </c>
      <c r="E136" s="244">
        <v>428787.5</v>
      </c>
      <c r="F136" s="54">
        <f t="shared" si="31"/>
        <v>74.750359990655937</v>
      </c>
    </row>
    <row r="137" spans="1:6" ht="24" x14ac:dyDescent="0.2">
      <c r="A137" s="55" t="s">
        <v>317</v>
      </c>
      <c r="B137" s="87" t="s">
        <v>318</v>
      </c>
      <c r="C137" s="52" t="s">
        <v>317</v>
      </c>
      <c r="D137" s="244"/>
      <c r="E137" s="244">
        <v>116843.2</v>
      </c>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17547286</v>
      </c>
      <c r="E151" s="53">
        <f t="shared" si="35"/>
        <v>18693135.84</v>
      </c>
      <c r="F151" s="54">
        <f t="shared" si="31"/>
        <v>106.53006875251249</v>
      </c>
    </row>
    <row r="152" spans="1:6" ht="12.75" customHeight="1" x14ac:dyDescent="0.2">
      <c r="A152" s="55">
        <v>31</v>
      </c>
      <c r="B152" s="87" t="s">
        <v>346</v>
      </c>
      <c r="C152" s="52" t="s">
        <v>35</v>
      </c>
      <c r="D152" s="53">
        <f t="shared" ref="D152:E152" si="36">D153+D158+D159</f>
        <v>11959738</v>
      </c>
      <c r="E152" s="53">
        <f t="shared" si="36"/>
        <v>12568260.940000001</v>
      </c>
      <c r="F152" s="54">
        <f t="shared" si="31"/>
        <v>105.08809590979335</v>
      </c>
    </row>
    <row r="153" spans="1:6" ht="12.75" customHeight="1" x14ac:dyDescent="0.2">
      <c r="A153" s="55">
        <v>311</v>
      </c>
      <c r="B153" s="87" t="s">
        <v>347</v>
      </c>
      <c r="C153" s="52" t="s">
        <v>348</v>
      </c>
      <c r="D153" s="53">
        <f t="shared" ref="D153:E153" si="37">SUM(D154:D157)</f>
        <v>9732861</v>
      </c>
      <c r="E153" s="53">
        <f t="shared" si="37"/>
        <v>10159027.780000001</v>
      </c>
      <c r="F153" s="54">
        <f t="shared" si="31"/>
        <v>104.37863830583835</v>
      </c>
    </row>
    <row r="154" spans="1:6" ht="12.75" customHeight="1" x14ac:dyDescent="0.2">
      <c r="A154" s="55">
        <v>3111</v>
      </c>
      <c r="B154" s="87" t="s">
        <v>349</v>
      </c>
      <c r="C154" s="52" t="s">
        <v>350</v>
      </c>
      <c r="D154" s="244">
        <v>8140040</v>
      </c>
      <c r="E154" s="244">
        <v>8375035.2800000003</v>
      </c>
      <c r="F154" s="54">
        <f t="shared" si="31"/>
        <v>102.88690571545102</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v>155698.18</v>
      </c>
      <c r="F156" s="54" t="str">
        <f t="shared" si="31"/>
        <v>-</v>
      </c>
    </row>
    <row r="157" spans="1:6" ht="12.75" customHeight="1" x14ac:dyDescent="0.2">
      <c r="A157" s="55">
        <v>3114</v>
      </c>
      <c r="B157" s="87" t="s">
        <v>355</v>
      </c>
      <c r="C157" s="52" t="s">
        <v>356</v>
      </c>
      <c r="D157" s="244">
        <v>1592821</v>
      </c>
      <c r="E157" s="244">
        <v>1628294.32</v>
      </c>
      <c r="F157" s="54">
        <f t="shared" si="31"/>
        <v>102.22707510762352</v>
      </c>
    </row>
    <row r="158" spans="1:6" ht="12.75" customHeight="1" x14ac:dyDescent="0.2">
      <c r="A158" s="55">
        <v>312</v>
      </c>
      <c r="B158" s="87" t="s">
        <v>357</v>
      </c>
      <c r="C158" s="52" t="s">
        <v>358</v>
      </c>
      <c r="D158" s="244">
        <v>622700</v>
      </c>
      <c r="E158" s="244">
        <v>732930.06</v>
      </c>
      <c r="F158" s="54">
        <f t="shared" si="31"/>
        <v>117.70195278625341</v>
      </c>
    </row>
    <row r="159" spans="1:6" ht="12.75" customHeight="1" x14ac:dyDescent="0.2">
      <c r="A159" s="55">
        <v>313</v>
      </c>
      <c r="B159" s="87" t="s">
        <v>359</v>
      </c>
      <c r="C159" s="52" t="s">
        <v>360</v>
      </c>
      <c r="D159" s="53">
        <f t="shared" ref="D159:E159" si="38">SUM(D160:D162)</f>
        <v>1604177</v>
      </c>
      <c r="E159" s="53">
        <f t="shared" si="38"/>
        <v>1676303.1</v>
      </c>
      <c r="F159" s="54">
        <f t="shared" si="31"/>
        <v>104.49614350536132</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1604177</v>
      </c>
      <c r="E161" s="244">
        <v>1676303.1</v>
      </c>
      <c r="F161" s="54">
        <f t="shared" si="31"/>
        <v>104.49614350536132</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5556034</v>
      </c>
      <c r="E163" s="53">
        <f t="shared" si="39"/>
        <v>6084247.919999999</v>
      </c>
      <c r="F163" s="54">
        <f t="shared" si="31"/>
        <v>109.50703181442012</v>
      </c>
    </row>
    <row r="164" spans="1:6" ht="12.75" customHeight="1" x14ac:dyDescent="0.2">
      <c r="A164" s="55">
        <v>321</v>
      </c>
      <c r="B164" s="87" t="s">
        <v>368</v>
      </c>
      <c r="C164" s="52" t="s">
        <v>369</v>
      </c>
      <c r="D164" s="53">
        <f t="shared" ref="D164:E164" si="40">SUM(D165:D168)</f>
        <v>440323</v>
      </c>
      <c r="E164" s="53">
        <f t="shared" si="40"/>
        <v>478352.57999999996</v>
      </c>
      <c r="F164" s="54">
        <f t="shared" si="31"/>
        <v>108.63674620676184</v>
      </c>
    </row>
    <row r="165" spans="1:6" ht="12.75" customHeight="1" x14ac:dyDescent="0.2">
      <c r="A165" s="55">
        <v>3211</v>
      </c>
      <c r="B165" s="87" t="s">
        <v>370</v>
      </c>
      <c r="C165" s="52" t="s">
        <v>371</v>
      </c>
      <c r="D165" s="244">
        <v>1362</v>
      </c>
      <c r="E165" s="244">
        <v>1123.5999999999999</v>
      </c>
      <c r="F165" s="54">
        <f t="shared" si="31"/>
        <v>82.496328928046978</v>
      </c>
    </row>
    <row r="166" spans="1:6" ht="12.75" customHeight="1" x14ac:dyDescent="0.2">
      <c r="A166" s="55">
        <v>3212</v>
      </c>
      <c r="B166" s="87" t="s">
        <v>372</v>
      </c>
      <c r="C166" s="52" t="s">
        <v>373</v>
      </c>
      <c r="D166" s="244">
        <v>434486</v>
      </c>
      <c r="E166" s="244">
        <v>464458.98</v>
      </c>
      <c r="F166" s="54">
        <f t="shared" si="31"/>
        <v>106.89849155093604</v>
      </c>
    </row>
    <row r="167" spans="1:6" ht="12.75" customHeight="1" x14ac:dyDescent="0.2">
      <c r="A167" s="55">
        <v>3213</v>
      </c>
      <c r="B167" s="87" t="s">
        <v>374</v>
      </c>
      <c r="C167" s="52" t="s">
        <v>375</v>
      </c>
      <c r="D167" s="244">
        <v>4475</v>
      </c>
      <c r="E167" s="244">
        <v>12770</v>
      </c>
      <c r="F167" s="54">
        <f t="shared" si="31"/>
        <v>285.36312849162016</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3855533</v>
      </c>
      <c r="E169" s="53">
        <f t="shared" si="41"/>
        <v>4709045.76</v>
      </c>
      <c r="F169" s="54">
        <f t="shared" si="31"/>
        <v>122.1373480657538</v>
      </c>
    </row>
    <row r="170" spans="1:6" ht="12.75" customHeight="1" x14ac:dyDescent="0.2">
      <c r="A170" s="55">
        <v>3221</v>
      </c>
      <c r="B170" s="87" t="s">
        <v>380</v>
      </c>
      <c r="C170" s="52" t="s">
        <v>381</v>
      </c>
      <c r="D170" s="244">
        <v>597045</v>
      </c>
      <c r="E170" s="244">
        <v>459758.79</v>
      </c>
      <c r="F170" s="54">
        <f t="shared" si="31"/>
        <v>77.005718161947584</v>
      </c>
    </row>
    <row r="171" spans="1:6" ht="12.75" customHeight="1" x14ac:dyDescent="0.2">
      <c r="A171" s="55">
        <v>3222</v>
      </c>
      <c r="B171" s="87" t="s">
        <v>382</v>
      </c>
      <c r="C171" s="52" t="s">
        <v>383</v>
      </c>
      <c r="D171" s="244">
        <v>2004515</v>
      </c>
      <c r="E171" s="244">
        <v>2242419.13</v>
      </c>
      <c r="F171" s="54">
        <f t="shared" si="31"/>
        <v>111.86841355639643</v>
      </c>
    </row>
    <row r="172" spans="1:6" ht="12.75" customHeight="1" x14ac:dyDescent="0.2">
      <c r="A172" s="55">
        <v>3223</v>
      </c>
      <c r="B172" s="87" t="s">
        <v>384</v>
      </c>
      <c r="C172" s="52" t="s">
        <v>385</v>
      </c>
      <c r="D172" s="244">
        <v>838540</v>
      </c>
      <c r="E172" s="244">
        <v>1689397.22</v>
      </c>
      <c r="F172" s="54">
        <f t="shared" si="31"/>
        <v>201.46888878288451</v>
      </c>
    </row>
    <row r="173" spans="1:6" ht="12.75" customHeight="1" x14ac:dyDescent="0.2">
      <c r="A173" s="55">
        <v>3224</v>
      </c>
      <c r="B173" s="87" t="s">
        <v>386</v>
      </c>
      <c r="C173" s="52" t="s">
        <v>387</v>
      </c>
      <c r="D173" s="244">
        <v>123895</v>
      </c>
      <c r="E173" s="244">
        <v>125835.19</v>
      </c>
      <c r="F173" s="54">
        <f t="shared" si="31"/>
        <v>101.56599539933009</v>
      </c>
    </row>
    <row r="174" spans="1:6" ht="12.75" customHeight="1" x14ac:dyDescent="0.2">
      <c r="A174" s="55">
        <v>3225</v>
      </c>
      <c r="B174" s="87" t="s">
        <v>388</v>
      </c>
      <c r="C174" s="52" t="s">
        <v>389</v>
      </c>
      <c r="D174" s="244">
        <v>217239</v>
      </c>
      <c r="E174" s="244">
        <v>191635.43</v>
      </c>
      <c r="F174" s="54">
        <f t="shared" si="31"/>
        <v>88.214100598879568</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74299</v>
      </c>
      <c r="E176" s="244">
        <v>0</v>
      </c>
      <c r="F176" s="54">
        <f t="shared" si="31"/>
        <v>0</v>
      </c>
    </row>
    <row r="177" spans="1:6" ht="12.75" customHeight="1" x14ac:dyDescent="0.2">
      <c r="A177" s="55">
        <v>323</v>
      </c>
      <c r="B177" s="87" t="s">
        <v>394</v>
      </c>
      <c r="C177" s="52" t="s">
        <v>395</v>
      </c>
      <c r="D177" s="53">
        <f t="shared" ref="D177:E177" si="42">SUM(D178:D186)</f>
        <v>1103650</v>
      </c>
      <c r="E177" s="53">
        <f t="shared" si="42"/>
        <v>776785.05999999994</v>
      </c>
      <c r="F177" s="54">
        <f t="shared" si="31"/>
        <v>70.383279119286001</v>
      </c>
    </row>
    <row r="178" spans="1:6" ht="12.75" customHeight="1" x14ac:dyDescent="0.2">
      <c r="A178" s="55">
        <v>3231</v>
      </c>
      <c r="B178" s="87" t="s">
        <v>396</v>
      </c>
      <c r="C178" s="52" t="s">
        <v>397</v>
      </c>
      <c r="D178" s="244">
        <v>67509</v>
      </c>
      <c r="E178" s="244">
        <v>67476.75</v>
      </c>
      <c r="F178" s="54">
        <f t="shared" si="31"/>
        <v>99.952228591743321</v>
      </c>
    </row>
    <row r="179" spans="1:6" ht="12.75" customHeight="1" x14ac:dyDescent="0.2">
      <c r="A179" s="55">
        <v>3232</v>
      </c>
      <c r="B179" s="87" t="s">
        <v>398</v>
      </c>
      <c r="C179" s="52" t="s">
        <v>399</v>
      </c>
      <c r="D179" s="244">
        <v>132539</v>
      </c>
      <c r="E179" s="244">
        <v>122320.01</v>
      </c>
      <c r="F179" s="54">
        <f t="shared" si="31"/>
        <v>92.28982412723802</v>
      </c>
    </row>
    <row r="180" spans="1:6" ht="12.75" customHeight="1" x14ac:dyDescent="0.2">
      <c r="A180" s="55">
        <v>3233</v>
      </c>
      <c r="B180" s="87" t="s">
        <v>400</v>
      </c>
      <c r="C180" s="52" t="s">
        <v>401</v>
      </c>
      <c r="D180" s="244">
        <v>1525</v>
      </c>
      <c r="E180" s="244">
        <v>7500</v>
      </c>
      <c r="F180" s="54">
        <f t="shared" si="31"/>
        <v>491.80327868852459</v>
      </c>
    </row>
    <row r="181" spans="1:6" ht="12.75" customHeight="1" x14ac:dyDescent="0.2">
      <c r="A181" s="55">
        <v>3234</v>
      </c>
      <c r="B181" s="87" t="s">
        <v>402</v>
      </c>
      <c r="C181" s="52" t="s">
        <v>403</v>
      </c>
      <c r="D181" s="244">
        <v>371655</v>
      </c>
      <c r="E181" s="244">
        <v>435113.73</v>
      </c>
      <c r="F181" s="54">
        <f t="shared" si="31"/>
        <v>117.07463373289744</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84325</v>
      </c>
      <c r="E183" s="244">
        <v>31510</v>
      </c>
      <c r="F183" s="54">
        <f t="shared" si="31"/>
        <v>37.367328787429585</v>
      </c>
    </row>
    <row r="184" spans="1:6" ht="12.75" customHeight="1" x14ac:dyDescent="0.2">
      <c r="A184" s="55">
        <v>3237</v>
      </c>
      <c r="B184" s="87" t="s">
        <v>408</v>
      </c>
      <c r="C184" s="52" t="s">
        <v>409</v>
      </c>
      <c r="D184" s="244">
        <v>220098</v>
      </c>
      <c r="E184" s="244">
        <v>14375</v>
      </c>
      <c r="F184" s="54">
        <f t="shared" si="31"/>
        <v>6.53118156457578</v>
      </c>
    </row>
    <row r="185" spans="1:6" ht="12.75" customHeight="1" x14ac:dyDescent="0.2">
      <c r="A185" s="55">
        <v>3238</v>
      </c>
      <c r="B185" s="87" t="s">
        <v>410</v>
      </c>
      <c r="C185" s="52" t="s">
        <v>411</v>
      </c>
      <c r="D185" s="244">
        <v>42646</v>
      </c>
      <c r="E185" s="244">
        <v>63091.57</v>
      </c>
      <c r="F185" s="54">
        <f t="shared" si="31"/>
        <v>147.94252684894244</v>
      </c>
    </row>
    <row r="186" spans="1:6" ht="12.75" customHeight="1" x14ac:dyDescent="0.2">
      <c r="A186" s="55">
        <v>3239</v>
      </c>
      <c r="B186" s="87" t="s">
        <v>412</v>
      </c>
      <c r="C186" s="52" t="s">
        <v>413</v>
      </c>
      <c r="D186" s="244">
        <v>183353</v>
      </c>
      <c r="E186" s="244">
        <v>35398</v>
      </c>
      <c r="F186" s="54">
        <f t="shared" si="31"/>
        <v>19.3059290003436</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156528</v>
      </c>
      <c r="E188" s="53">
        <f t="shared" si="43"/>
        <v>120064.51999999999</v>
      </c>
      <c r="F188" s="54">
        <f t="shared" si="31"/>
        <v>76.704819584994368</v>
      </c>
    </row>
    <row r="189" spans="1:6" ht="12.75" customHeight="1" x14ac:dyDescent="0.2">
      <c r="A189" s="55">
        <v>3291</v>
      </c>
      <c r="B189" s="234" t="s">
        <v>418</v>
      </c>
      <c r="C189" s="52" t="s">
        <v>419</v>
      </c>
      <c r="D189" s="244">
        <v>43882</v>
      </c>
      <c r="E189" s="244">
        <v>43826.92</v>
      </c>
      <c r="F189" s="54">
        <f t="shared" si="31"/>
        <v>99.87448156419488</v>
      </c>
    </row>
    <row r="190" spans="1:6" ht="12.75" customHeight="1" x14ac:dyDescent="0.2">
      <c r="A190" s="55">
        <v>3292</v>
      </c>
      <c r="B190" s="87" t="s">
        <v>420</v>
      </c>
      <c r="C190" s="52" t="s">
        <v>421</v>
      </c>
      <c r="D190" s="244">
        <v>60094</v>
      </c>
      <c r="E190" s="244">
        <v>61496.6</v>
      </c>
      <c r="F190" s="54">
        <f t="shared" si="31"/>
        <v>102.33401005092023</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c r="E192" s="244"/>
      <c r="F192" s="54" t="str">
        <f t="shared" si="31"/>
        <v>-</v>
      </c>
    </row>
    <row r="193" spans="1:6" ht="12.75" customHeight="1" x14ac:dyDescent="0.2">
      <c r="A193" s="55">
        <v>3295</v>
      </c>
      <c r="B193" s="87" t="s">
        <v>426</v>
      </c>
      <c r="C193" s="52" t="s">
        <v>427</v>
      </c>
      <c r="D193" s="244">
        <v>32407</v>
      </c>
      <c r="E193" s="244">
        <v>480</v>
      </c>
      <c r="F193" s="54">
        <f t="shared" si="31"/>
        <v>1.4811614774585737</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20145</v>
      </c>
      <c r="E195" s="244">
        <v>14261</v>
      </c>
      <c r="F195" s="54">
        <f t="shared" si="31"/>
        <v>70.791759741871431</v>
      </c>
    </row>
    <row r="196" spans="1:6" ht="12.75" customHeight="1" x14ac:dyDescent="0.2">
      <c r="A196" s="55">
        <v>34</v>
      </c>
      <c r="B196" s="234" t="s">
        <v>432</v>
      </c>
      <c r="C196" s="52" t="s">
        <v>433</v>
      </c>
      <c r="D196" s="53">
        <f t="shared" ref="D196:E196" si="44">D197+D202+D210</f>
        <v>31514</v>
      </c>
      <c r="E196" s="53">
        <f t="shared" si="44"/>
        <v>40626.979999999996</v>
      </c>
      <c r="F196" s="54">
        <f t="shared" si="31"/>
        <v>128.91724313003743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12170</v>
      </c>
      <c r="E202" s="53">
        <f t="shared" si="46"/>
        <v>17728.16</v>
      </c>
      <c r="F202" s="54">
        <f t="shared" si="31"/>
        <v>145.6709942481512</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v>12170</v>
      </c>
      <c r="E204" s="244">
        <v>17728.16</v>
      </c>
      <c r="F204" s="54">
        <f t="shared" si="31"/>
        <v>145.6709942481512</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19344</v>
      </c>
      <c r="E210" s="53">
        <f t="shared" si="47"/>
        <v>22898.82</v>
      </c>
      <c r="F210" s="54">
        <f t="shared" si="31"/>
        <v>118.37686104218361</v>
      </c>
    </row>
    <row r="211" spans="1:6" ht="12.75" customHeight="1" x14ac:dyDescent="0.2">
      <c r="A211" s="55">
        <v>3431</v>
      </c>
      <c r="B211" s="234" t="s">
        <v>462</v>
      </c>
      <c r="C211" s="52" t="s">
        <v>463</v>
      </c>
      <c r="D211" s="244">
        <v>19344</v>
      </c>
      <c r="E211" s="244">
        <v>22898.45</v>
      </c>
      <c r="F211" s="54">
        <f t="shared" si="31"/>
        <v>118.37494830438379</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0.37</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17547286</v>
      </c>
      <c r="E289" s="53">
        <f t="shared" si="79"/>
        <v>18693135.84</v>
      </c>
      <c r="F289" s="54">
        <f t="shared" si="76"/>
        <v>106.53006875251249</v>
      </c>
    </row>
    <row r="290" spans="1:6" ht="12.75" customHeight="1" x14ac:dyDescent="0.2">
      <c r="A290" s="55" t="s">
        <v>605</v>
      </c>
      <c r="B290" s="87" t="s">
        <v>616</v>
      </c>
      <c r="C290" s="52" t="s">
        <v>617</v>
      </c>
      <c r="D290" s="53">
        <f>IF(D6&gt;=D289,D6-D289,0)</f>
        <v>4557041</v>
      </c>
      <c r="E290" s="53">
        <f>IF(E6&gt;=E289,E6-E289,0)</f>
        <v>1483101.4699999988</v>
      </c>
      <c r="F290" s="54">
        <f t="shared" si="76"/>
        <v>32.545273786213443</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v>457250.98</v>
      </c>
      <c r="F292" s="54" t="str">
        <f t="shared" si="76"/>
        <v>-</v>
      </c>
    </row>
    <row r="293" spans="1:6" ht="12.75" customHeight="1" x14ac:dyDescent="0.2">
      <c r="A293" s="55">
        <v>92221</v>
      </c>
      <c r="B293" s="87" t="s">
        <v>622</v>
      </c>
      <c r="C293" s="52" t="s">
        <v>623</v>
      </c>
      <c r="D293" s="244">
        <v>1017566</v>
      </c>
      <c r="E293" s="244"/>
      <c r="F293" s="54">
        <f t="shared" si="76"/>
        <v>0</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3601</v>
      </c>
      <c r="E298" s="53">
        <f t="shared" si="80"/>
        <v>48982.12</v>
      </c>
      <c r="F298" s="54">
        <f t="shared" ref="F298:F418" si="81">IF(D298&lt;&gt;0,IF(E298/D298&gt;=100,"&gt;&gt;100",E298/D298*100),"-")</f>
        <v>1360.2366009441823</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3601</v>
      </c>
      <c r="E311" s="53">
        <f t="shared" si="85"/>
        <v>48982.12</v>
      </c>
      <c r="F311" s="54">
        <f t="shared" si="81"/>
        <v>1360.2366009441823</v>
      </c>
    </row>
    <row r="312" spans="1:6" ht="12.75" customHeight="1" x14ac:dyDescent="0.2">
      <c r="A312" s="55">
        <v>721</v>
      </c>
      <c r="B312" s="87" t="s">
        <v>659</v>
      </c>
      <c r="C312" s="52" t="s">
        <v>660</v>
      </c>
      <c r="D312" s="53">
        <f t="shared" ref="D312:E312" si="86">SUM(D313:D316)</f>
        <v>3601</v>
      </c>
      <c r="E312" s="53">
        <f t="shared" si="86"/>
        <v>48982.12</v>
      </c>
      <c r="F312" s="54">
        <f t="shared" si="81"/>
        <v>1360.2366009441823</v>
      </c>
    </row>
    <row r="313" spans="1:6" ht="12.75" customHeight="1" x14ac:dyDescent="0.2">
      <c r="A313" s="55">
        <v>7211</v>
      </c>
      <c r="B313" s="87" t="s">
        <v>661</v>
      </c>
      <c r="C313" s="52" t="s">
        <v>662</v>
      </c>
      <c r="D313" s="244">
        <v>3601</v>
      </c>
      <c r="E313" s="244">
        <v>48982.12</v>
      </c>
      <c r="F313" s="54">
        <f t="shared" si="81"/>
        <v>1360.2366009441823</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3914552</v>
      </c>
      <c r="E350" s="53">
        <f t="shared" si="95"/>
        <v>497000</v>
      </c>
      <c r="F350" s="54">
        <f t="shared" si="81"/>
        <v>12.696216578551006</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413677</v>
      </c>
      <c r="E363" s="53">
        <f t="shared" si="99"/>
        <v>208125</v>
      </c>
      <c r="F363" s="54">
        <f t="shared" si="81"/>
        <v>50.310991425677521</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413677</v>
      </c>
      <c r="E369" s="53">
        <f t="shared" si="101"/>
        <v>208125</v>
      </c>
      <c r="F369" s="54">
        <f t="shared" si="81"/>
        <v>50.310991425677521</v>
      </c>
    </row>
    <row r="370" spans="1:6" ht="12.75" customHeight="1" x14ac:dyDescent="0.2">
      <c r="A370" s="55">
        <v>4221</v>
      </c>
      <c r="B370" s="87" t="s">
        <v>671</v>
      </c>
      <c r="C370" s="52" t="s">
        <v>763</v>
      </c>
      <c r="D370" s="244">
        <v>27265</v>
      </c>
      <c r="E370" s="244">
        <v>28900</v>
      </c>
      <c r="F370" s="54">
        <f t="shared" si="81"/>
        <v>105.99669906473501</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5200</v>
      </c>
      <c r="E372" s="244"/>
      <c r="F372" s="54">
        <f t="shared" si="81"/>
        <v>0</v>
      </c>
    </row>
    <row r="373" spans="1:6" ht="12.75" customHeight="1" x14ac:dyDescent="0.2">
      <c r="A373" s="55">
        <v>4224</v>
      </c>
      <c r="B373" s="87" t="s">
        <v>677</v>
      </c>
      <c r="C373" s="52" t="s">
        <v>767</v>
      </c>
      <c r="D373" s="244">
        <v>53019</v>
      </c>
      <c r="E373" s="244"/>
      <c r="F373" s="54">
        <f t="shared" si="81"/>
        <v>0</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328193</v>
      </c>
      <c r="E376" s="244">
        <v>179225</v>
      </c>
      <c r="F376" s="54">
        <f t="shared" si="81"/>
        <v>54.609635184175161</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3500875</v>
      </c>
      <c r="E402" s="53">
        <f t="shared" si="109"/>
        <v>288875</v>
      </c>
      <c r="F402" s="54">
        <f t="shared" si="81"/>
        <v>8.2515085514335702</v>
      </c>
    </row>
    <row r="403" spans="1:6" ht="12.75" customHeight="1" x14ac:dyDescent="0.2">
      <c r="A403" s="55">
        <v>451</v>
      </c>
      <c r="B403" s="87" t="s">
        <v>808</v>
      </c>
      <c r="C403" s="52" t="s">
        <v>809</v>
      </c>
      <c r="D403" s="244">
        <v>3500875</v>
      </c>
      <c r="E403" s="244">
        <v>288875</v>
      </c>
      <c r="F403" s="54">
        <f t="shared" si="81"/>
        <v>8.2515085514335702</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3910951</v>
      </c>
      <c r="E408" s="53">
        <f t="shared" si="111"/>
        <v>448017.88</v>
      </c>
      <c r="F408" s="54">
        <f t="shared" si="81"/>
        <v>11.455471572003843</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22107928</v>
      </c>
      <c r="E412" s="53">
        <f>E6+E298</f>
        <v>20225219.43</v>
      </c>
      <c r="F412" s="54">
        <f t="shared" si="81"/>
        <v>91.484011663146362</v>
      </c>
    </row>
    <row r="413" spans="1:6" ht="12.75" customHeight="1" x14ac:dyDescent="0.2">
      <c r="A413" s="55" t="s">
        <v>605</v>
      </c>
      <c r="B413" s="87" t="s">
        <v>828</v>
      </c>
      <c r="C413" s="52" t="s">
        <v>829</v>
      </c>
      <c r="D413" s="53">
        <f t="shared" ref="D413:E413" si="112">D289+D350</f>
        <v>21461838</v>
      </c>
      <c r="E413" s="53">
        <f t="shared" si="112"/>
        <v>19190135.84</v>
      </c>
      <c r="F413" s="54">
        <f t="shared" si="81"/>
        <v>89.415155589190448</v>
      </c>
    </row>
    <row r="414" spans="1:6" ht="12.75" customHeight="1" x14ac:dyDescent="0.2">
      <c r="A414" s="55" t="s">
        <v>605</v>
      </c>
      <c r="B414" s="87" t="s">
        <v>830</v>
      </c>
      <c r="C414" s="52" t="s">
        <v>831</v>
      </c>
      <c r="D414" s="53">
        <f t="shared" ref="D414:E414" si="113">IF(D412&gt;=D413,D412-D413,0)</f>
        <v>646090</v>
      </c>
      <c r="E414" s="53">
        <f t="shared" si="113"/>
        <v>1035083.5899999999</v>
      </c>
      <c r="F414" s="54">
        <f t="shared" si="81"/>
        <v>160.20733798696773</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457250.98</v>
      </c>
      <c r="F416" s="54" t="str">
        <f t="shared" si="81"/>
        <v>-</v>
      </c>
    </row>
    <row r="417" spans="1:6" ht="12.75" customHeight="1" x14ac:dyDescent="0.2">
      <c r="A417" s="62" t="s">
        <v>834</v>
      </c>
      <c r="B417" s="87" t="s">
        <v>837</v>
      </c>
      <c r="C417" s="63" t="s">
        <v>838</v>
      </c>
      <c r="D417" s="53">
        <f t="shared" ref="D417:E417" si="116">IF(D293-D292+D410-D409&gt;=0,D293-D292+D410-D409,0)</f>
        <v>1017566</v>
      </c>
      <c r="E417" s="53">
        <f t="shared" si="116"/>
        <v>0</v>
      </c>
      <c r="F417" s="54">
        <f t="shared" si="81"/>
        <v>0</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828726</v>
      </c>
      <c r="E420" s="53">
        <f t="shared" si="118"/>
        <v>0</v>
      </c>
      <c r="F420" s="54">
        <f t="shared" ref="F420:F647" si="119">IF(D420&lt;&gt;0,IF(E420/D420&gt;=100,"&gt;&gt;100",E420/D420*100),"-")</f>
        <v>0</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828726</v>
      </c>
      <c r="E484" s="53">
        <f t="shared" si="137"/>
        <v>0</v>
      </c>
      <c r="F484" s="54">
        <f t="shared" si="119"/>
        <v>0</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828726</v>
      </c>
      <c r="E490" s="53">
        <f t="shared" si="139"/>
        <v>0</v>
      </c>
      <c r="F490" s="54">
        <f t="shared" si="119"/>
        <v>0</v>
      </c>
    </row>
    <row r="491" spans="1:6" ht="12.75" customHeight="1" x14ac:dyDescent="0.2">
      <c r="A491" s="55">
        <v>8422</v>
      </c>
      <c r="B491" s="87" t="s">
        <v>985</v>
      </c>
      <c r="C491" s="52" t="s">
        <v>986</v>
      </c>
      <c r="D491" s="244">
        <v>828726</v>
      </c>
      <c r="E491" s="244"/>
      <c r="F491" s="54">
        <f t="shared" si="119"/>
        <v>0</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116843.2</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116843.2</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116843.2</v>
      </c>
      <c r="F599" s="54" t="str">
        <f t="shared" si="119"/>
        <v>-</v>
      </c>
    </row>
    <row r="600" spans="1:6" ht="12.75" customHeight="1" x14ac:dyDescent="0.2">
      <c r="A600" s="55">
        <v>5422</v>
      </c>
      <c r="B600" s="87" t="s">
        <v>1194</v>
      </c>
      <c r="C600" s="52" t="s">
        <v>1195</v>
      </c>
      <c r="D600" s="244"/>
      <c r="E600" s="244">
        <v>116843.2</v>
      </c>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828726</v>
      </c>
      <c r="E635" s="53">
        <f t="shared" si="178"/>
        <v>0</v>
      </c>
      <c r="F635" s="54">
        <f t="shared" si="119"/>
        <v>0</v>
      </c>
    </row>
    <row r="636" spans="1:6" ht="12.75" customHeight="1" x14ac:dyDescent="0.2">
      <c r="A636" s="55" t="s">
        <v>605</v>
      </c>
      <c r="B636" s="87" t="s">
        <v>1266</v>
      </c>
      <c r="C636" s="52" t="s">
        <v>1267</v>
      </c>
      <c r="D636" s="53">
        <f t="shared" ref="D636:E636" si="179">IF(D528-D420&gt;=0,D528-D420,0)</f>
        <v>0</v>
      </c>
      <c r="E636" s="53">
        <f t="shared" si="179"/>
        <v>116843.2</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22936654</v>
      </c>
      <c r="E639" s="53">
        <f t="shared" si="180"/>
        <v>20225219.43</v>
      </c>
      <c r="F639" s="54">
        <f t="shared" si="119"/>
        <v>88.178595840526697</v>
      </c>
    </row>
    <row r="640" spans="1:6" ht="12.75" customHeight="1" x14ac:dyDescent="0.2">
      <c r="A640" s="55" t="s">
        <v>605</v>
      </c>
      <c r="B640" s="87" t="s">
        <v>1274</v>
      </c>
      <c r="C640" s="52" t="s">
        <v>1275</v>
      </c>
      <c r="D640" s="53">
        <f t="shared" ref="D640:E640" si="181">D413+D528</f>
        <v>21461838</v>
      </c>
      <c r="E640" s="53">
        <f t="shared" si="181"/>
        <v>19306979.039999999</v>
      </c>
      <c r="F640" s="54">
        <f t="shared" si="119"/>
        <v>89.959578671686927</v>
      </c>
    </row>
    <row r="641" spans="1:6" ht="12.75" customHeight="1" x14ac:dyDescent="0.2">
      <c r="A641" s="55" t="s">
        <v>605</v>
      </c>
      <c r="B641" s="87" t="s">
        <v>1276</v>
      </c>
      <c r="C641" s="52" t="s">
        <v>1277</v>
      </c>
      <c r="D641" s="53">
        <f t="shared" ref="D641:E641" si="182">IF(D639&gt;=D640,D639-D640,0)</f>
        <v>1474816</v>
      </c>
      <c r="E641" s="53">
        <f t="shared" si="182"/>
        <v>918240.3900000006</v>
      </c>
      <c r="F641" s="54">
        <f t="shared" si="119"/>
        <v>62.261352602629792</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0</v>
      </c>
      <c r="E643" s="53">
        <f t="shared" si="184"/>
        <v>457250.98</v>
      </c>
      <c r="F643" s="54" t="str">
        <f t="shared" si="119"/>
        <v>-</v>
      </c>
    </row>
    <row r="644" spans="1:6" ht="24" x14ac:dyDescent="0.2">
      <c r="A644" s="62" t="s">
        <v>1282</v>
      </c>
      <c r="B644" s="87" t="s">
        <v>1283</v>
      </c>
      <c r="C644" s="63" t="s">
        <v>1282</v>
      </c>
      <c r="D644" s="53">
        <f t="shared" ref="D644:E644" si="185">IF(D417-D416+D638-D637&gt;=0,D417-D416+D638-D637,0)</f>
        <v>1017566</v>
      </c>
      <c r="E644" s="53">
        <f t="shared" si="185"/>
        <v>0</v>
      </c>
      <c r="F644" s="54">
        <f t="shared" si="119"/>
        <v>0</v>
      </c>
    </row>
    <row r="645" spans="1:6" ht="24" x14ac:dyDescent="0.2">
      <c r="A645" s="55" t="s">
        <v>605</v>
      </c>
      <c r="B645" s="87" t="s">
        <v>1284</v>
      </c>
      <c r="C645" s="52" t="s">
        <v>1285</v>
      </c>
      <c r="D645" s="53">
        <f t="shared" ref="D645:E645" si="186">IF(D641+D643-D642-D644&gt;=0,D641+D643-D642-D644,0)</f>
        <v>457250</v>
      </c>
      <c r="E645" s="53">
        <f t="shared" si="186"/>
        <v>1375491.3700000006</v>
      </c>
      <c r="F645" s="54">
        <f t="shared" si="119"/>
        <v>300.81823291416089</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1103423</v>
      </c>
      <c r="E647" s="245">
        <v>1275137.3500000001</v>
      </c>
      <c r="F647" s="59">
        <f t="shared" si="119"/>
        <v>115.56196943511239</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3011</v>
      </c>
      <c r="E649" s="244">
        <v>313253.53000000003</v>
      </c>
      <c r="F649" s="54" t="str">
        <f t="shared" ref="F649:F724" si="188">IF(D649&lt;&gt;0,IF(E649/D649&gt;=100,"&gt;&gt;100",E649/D649*100),"-")</f>
        <v>&gt;&gt;100</v>
      </c>
    </row>
    <row r="650" spans="1:6" ht="12.75" customHeight="1" x14ac:dyDescent="0.2">
      <c r="A650" s="55" t="s">
        <v>1293</v>
      </c>
      <c r="B650" s="87" t="s">
        <v>1294</v>
      </c>
      <c r="C650" s="52" t="s">
        <v>1293</v>
      </c>
      <c r="D650" s="244">
        <v>35174529</v>
      </c>
      <c r="E650" s="244">
        <v>28389304.93</v>
      </c>
      <c r="F650" s="54">
        <f t="shared" si="188"/>
        <v>80.709836740102475</v>
      </c>
    </row>
    <row r="651" spans="1:6" ht="12.75" customHeight="1" x14ac:dyDescent="0.2">
      <c r="A651" s="55" t="s">
        <v>1295</v>
      </c>
      <c r="B651" s="87" t="s">
        <v>1296</v>
      </c>
      <c r="C651" s="52" t="s">
        <v>1295</v>
      </c>
      <c r="D651" s="244">
        <v>34864287</v>
      </c>
      <c r="E651" s="244">
        <v>27595685.280000001</v>
      </c>
      <c r="F651" s="54">
        <f t="shared" si="188"/>
        <v>79.151727038043262</v>
      </c>
    </row>
    <row r="652" spans="1:6" ht="24" x14ac:dyDescent="0.2">
      <c r="A652" s="55">
        <v>11</v>
      </c>
      <c r="B652" s="87" t="s">
        <v>1297</v>
      </c>
      <c r="C652" s="52" t="s">
        <v>1298</v>
      </c>
      <c r="D652" s="53">
        <f t="shared" ref="D652:E652" si="189">+D649+D650-D651</f>
        <v>313253</v>
      </c>
      <c r="E652" s="53">
        <f t="shared" si="189"/>
        <v>1106873.1799999997</v>
      </c>
      <c r="F652" s="54">
        <f t="shared" si="188"/>
        <v>353.34799028261494</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124</v>
      </c>
      <c r="E654" s="264">
        <v>124</v>
      </c>
      <c r="F654" s="54">
        <f t="shared" si="188"/>
        <v>100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115</v>
      </c>
      <c r="E656" s="264">
        <v>115</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c r="F675" s="54" t="str">
        <f t="shared" si="188"/>
        <v>-</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2668769</v>
      </c>
      <c r="E677" s="244">
        <v>403735.06</v>
      </c>
      <c r="F677" s="54">
        <f t="shared" si="188"/>
        <v>15.128138104122163</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v>1326749</v>
      </c>
      <c r="E698" s="244">
        <v>278496.09999999998</v>
      </c>
      <c r="F698" s="54">
        <f t="shared" si="188"/>
        <v>20.990865642257877</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12077763</v>
      </c>
      <c r="E710" s="244">
        <v>13297274.77</v>
      </c>
      <c r="F710" s="54">
        <f t="shared" si="188"/>
        <v>110.09716592385526</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34580</v>
      </c>
      <c r="E716" s="244">
        <v>67340.17</v>
      </c>
      <c r="F716" s="54">
        <f t="shared" si="188"/>
        <v>194.73733371891265</v>
      </c>
    </row>
    <row r="717" spans="1:6" ht="12.75" customHeight="1" x14ac:dyDescent="0.2">
      <c r="A717" s="55">
        <v>31215</v>
      </c>
      <c r="B717" s="87" t="s">
        <v>1410</v>
      </c>
      <c r="C717" s="52" t="s">
        <v>1411</v>
      </c>
      <c r="D717" s="244">
        <v>130014</v>
      </c>
      <c r="E717" s="244">
        <v>129712.32000000001</v>
      </c>
      <c r="F717" s="54">
        <f t="shared" si="188"/>
        <v>99.767963450089994</v>
      </c>
    </row>
    <row r="718" spans="1:6" ht="12.75" customHeight="1" x14ac:dyDescent="0.2">
      <c r="A718" s="55">
        <v>32121</v>
      </c>
      <c r="B718" s="87" t="s">
        <v>1412</v>
      </c>
      <c r="C718" s="52" t="s">
        <v>1413</v>
      </c>
      <c r="D718" s="244">
        <v>434486</v>
      </c>
      <c r="E718" s="244">
        <v>464458.98</v>
      </c>
      <c r="F718" s="54">
        <f t="shared" si="188"/>
        <v>106.89849155093604</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84325</v>
      </c>
      <c r="E720" s="244">
        <v>31510</v>
      </c>
      <c r="F720" s="54">
        <f t="shared" si="188"/>
        <v>37.367328787429585</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v>153688</v>
      </c>
      <c r="E724" s="244"/>
      <c r="F724" s="54">
        <f t="shared" si="188"/>
        <v>0</v>
      </c>
    </row>
    <row r="725" spans="1:6" ht="12.75" customHeight="1" x14ac:dyDescent="0.2">
      <c r="A725" s="55">
        <v>32911</v>
      </c>
      <c r="B725" s="87" t="s">
        <v>1426</v>
      </c>
      <c r="C725" s="52" t="s">
        <v>1427</v>
      </c>
      <c r="D725" s="244">
        <v>43882</v>
      </c>
      <c r="E725" s="244">
        <v>43826.92</v>
      </c>
      <c r="F725" s="54">
        <f t="shared" ref="F725:F979" si="190">IF(D725&lt;&gt;0,IF(E725/D725&gt;=100,"&gt;&gt;100",E725/D725*100),"-")</f>
        <v>99.87448156419488</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v>12170</v>
      </c>
      <c r="E739" s="244">
        <v>17728.16</v>
      </c>
      <c r="F739" s="54">
        <f t="shared" si="190"/>
        <v>145.6709942481512</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v>828726</v>
      </c>
      <c r="E879" s="244"/>
      <c r="F879" s="54">
        <f t="shared" si="190"/>
        <v>0</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v>116843.2</v>
      </c>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5" workbookViewId="0">
      <selection activeCell="E305" sqref="E30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38492231</v>
      </c>
      <c r="E6" s="231">
        <f t="shared" si="0"/>
        <v>39056416.100000001</v>
      </c>
      <c r="F6" s="232">
        <f t="shared" ref="F6:F260" si="1">IF(D6&gt;0,IF(E6/D6&gt;=100,"&gt;&gt;100",E6/D6*100),"-")</f>
        <v>101.46571161333829</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36589095</v>
      </c>
      <c r="E7" s="106">
        <f t="shared" si="2"/>
        <v>36016803.600000001</v>
      </c>
      <c r="F7" s="95">
        <f t="shared" si="1"/>
        <v>98.435896269093291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85745</v>
      </c>
      <c r="E8" s="106">
        <f>E9+E10-E11</f>
        <v>85577.01</v>
      </c>
      <c r="F8" s="95">
        <f t="shared" si="1"/>
        <v>99.804081870663012</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85172</v>
      </c>
      <c r="E9" s="249">
        <v>85172.22</v>
      </c>
      <c r="F9" s="95">
        <f t="shared" si="1"/>
        <v>100.00025830085005</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838</v>
      </c>
      <c r="E10" s="249">
        <v>837.5</v>
      </c>
      <c r="F10" s="95">
        <f t="shared" si="1"/>
        <v>99.940334128878277</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265</v>
      </c>
      <c r="E11" s="249">
        <v>432.71</v>
      </c>
      <c r="F11" s="95">
        <f t="shared" si="1"/>
        <v>163.28679245283018</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36364374</v>
      </c>
      <c r="E12" s="106">
        <f t="shared" si="3"/>
        <v>35821464.25</v>
      </c>
      <c r="F12" s="95">
        <f t="shared" si="1"/>
        <v>98.507028472427436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34438145</v>
      </c>
      <c r="E13" s="106">
        <f t="shared" si="4"/>
        <v>34051461.530000001</v>
      </c>
      <c r="F13" s="95">
        <f t="shared" si="1"/>
        <v>98.877165218974483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100297</v>
      </c>
      <c r="E14" s="249">
        <v>100297.32</v>
      </c>
      <c r="F14" s="95">
        <f t="shared" si="1"/>
        <v>100.00031905241433</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53944419</v>
      </c>
      <c r="E15" s="249">
        <v>54233294.18</v>
      </c>
      <c r="F15" s="95">
        <f t="shared" si="1"/>
        <v>100.53550522066055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19606571</v>
      </c>
      <c r="E18" s="249">
        <v>20282129.969999999</v>
      </c>
      <c r="F18" s="95">
        <f t="shared" si="1"/>
        <v>103.44557429241452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1874229</v>
      </c>
      <c r="E19" s="106">
        <f t="shared" si="5"/>
        <v>1744002.7199999997</v>
      </c>
      <c r="F19" s="95">
        <f t="shared" si="1"/>
        <v>93.051741276012677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525511</v>
      </c>
      <c r="E20" s="249">
        <v>508116.11</v>
      </c>
      <c r="F20" s="95">
        <f t="shared" si="1"/>
        <v>96.689909440525497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139460</v>
      </c>
      <c r="E21" s="249">
        <v>139460.07999999999</v>
      </c>
      <c r="F21" s="95">
        <f t="shared" si="1"/>
        <v>100.00005736411875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770725</v>
      </c>
      <c r="E22" s="249">
        <v>761153.38</v>
      </c>
      <c r="F22" s="95">
        <f t="shared" si="1"/>
        <v>98.758101787278207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198601</v>
      </c>
      <c r="E23" s="249">
        <v>295296.86</v>
      </c>
      <c r="F23" s="95">
        <f t="shared" si="1"/>
        <v>148.68850610017068</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6378687</v>
      </c>
      <c r="E26" s="249">
        <v>6293778.3200000003</v>
      </c>
      <c r="F26" s="95">
        <f t="shared" si="1"/>
        <v>98.668869000783403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6138755</v>
      </c>
      <c r="E28" s="249">
        <v>6253802.0300000003</v>
      </c>
      <c r="F28" s="95">
        <f t="shared" si="1"/>
        <v>101.87411014122571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52000</v>
      </c>
      <c r="E29" s="106">
        <f t="shared" si="6"/>
        <v>26000</v>
      </c>
      <c r="F29" s="95">
        <f t="shared" si="1"/>
        <v>50</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377875</v>
      </c>
      <c r="E30" s="249">
        <v>377875.32</v>
      </c>
      <c r="F30" s="95">
        <f t="shared" si="1"/>
        <v>100.00008468408865</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325875</v>
      </c>
      <c r="E34" s="249">
        <v>351875.32</v>
      </c>
      <c r="F34" s="95">
        <f t="shared" si="1"/>
        <v>107.97861756808594</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138976</v>
      </c>
      <c r="E52" s="106">
        <f t="shared" si="10"/>
        <v>109762.34000000008</v>
      </c>
      <c r="F52" s="95">
        <f t="shared" si="1"/>
        <v>78.979348952337162</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138976</v>
      </c>
      <c r="E53" s="249">
        <v>109762.34</v>
      </c>
      <c r="F53" s="95">
        <f t="shared" si="1"/>
        <v>78.979348952337091</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1082192</v>
      </c>
      <c r="E54" s="249">
        <v>1130254.3700000001</v>
      </c>
      <c r="F54" s="95">
        <f t="shared" si="1"/>
        <v>104.44120544228753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1082192</v>
      </c>
      <c r="E55" s="249">
        <v>1130254.3700000001</v>
      </c>
      <c r="F55" s="95">
        <f t="shared" si="1"/>
        <v>104.44120544228753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1903136</v>
      </c>
      <c r="E68" s="106">
        <f t="shared" si="13"/>
        <v>3039612.5</v>
      </c>
      <c r="F68" s="95">
        <f t="shared" si="1"/>
        <v>159.71598981890941</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313253</v>
      </c>
      <c r="E69" s="106">
        <f t="shared" si="14"/>
        <v>1106873.18</v>
      </c>
      <c r="F69" s="95">
        <f t="shared" si="1"/>
        <v>353.347990282615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313253</v>
      </c>
      <c r="E70" s="106">
        <f t="shared" si="15"/>
        <v>1106873.18</v>
      </c>
      <c r="F70" s="95">
        <f t="shared" si="1"/>
        <v>353.347990282615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313253</v>
      </c>
      <c r="E72" s="249">
        <v>1106873.18</v>
      </c>
      <c r="F72" s="95">
        <f t="shared" si="1"/>
        <v>353.347990282615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168442</v>
      </c>
      <c r="E78" s="106">
        <f>E79+SUM(E82:E84)-E85+E86</f>
        <v>222615.8</v>
      </c>
      <c r="F78" s="95">
        <f t="shared" si="1"/>
        <v>132.16169363935359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168442</v>
      </c>
      <c r="E86" s="249">
        <v>222615.8</v>
      </c>
      <c r="F86" s="95">
        <f t="shared" si="1"/>
        <v>132.16169363935359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7</v>
      </c>
      <c r="E134" s="106">
        <f t="shared" si="23"/>
        <v>7.39</v>
      </c>
      <c r="F134" s="95">
        <f t="shared" si="1"/>
        <v>105.57142857142856</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7</v>
      </c>
      <c r="E135" s="106">
        <f t="shared" si="24"/>
        <v>7.39</v>
      </c>
      <c r="F135" s="95">
        <f t="shared" si="1"/>
        <v>105.57142857142856</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7</v>
      </c>
      <c r="E136" s="249">
        <v>7.39</v>
      </c>
      <c r="F136" s="95">
        <f t="shared" si="1"/>
        <v>105.57142857142856</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318011</v>
      </c>
      <c r="E146" s="106">
        <f t="shared" si="26"/>
        <v>434978.77999999997</v>
      </c>
      <c r="F146" s="95">
        <f t="shared" si="1"/>
        <v>136.78104845429874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302233</v>
      </c>
      <c r="E159" s="249">
        <v>165977.10999999999</v>
      </c>
      <c r="F159" s="95">
        <f t="shared" si="1"/>
        <v>54.916938256246006</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15778</v>
      </c>
      <c r="E161" s="249">
        <v>269001.67</v>
      </c>
      <c r="F161" s="95">
        <f t="shared" si="1"/>
        <v>1704.916149068323</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1103423</v>
      </c>
      <c r="E170" s="106">
        <f t="shared" si="29"/>
        <v>1275137.3500000001</v>
      </c>
      <c r="F170" s="95">
        <f t="shared" si="1"/>
        <v>115.56196943511239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1103423</v>
      </c>
      <c r="E173" s="249">
        <v>1275137.3500000001</v>
      </c>
      <c r="F173" s="95">
        <f t="shared" si="1"/>
        <v>115.56196943511239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38492231</v>
      </c>
      <c r="E175" s="106">
        <f t="shared" si="30"/>
        <v>39056416.099999994</v>
      </c>
      <c r="F175" s="95">
        <f t="shared" si="1"/>
        <v>101.46571161333826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1198378</v>
      </c>
      <c r="E176" s="106">
        <f t="shared" si="31"/>
        <v>1552868.65</v>
      </c>
      <c r="F176" s="95">
        <f t="shared" si="1"/>
        <v>129.58087097727093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1198378</v>
      </c>
      <c r="E177" s="106">
        <f t="shared" si="32"/>
        <v>1502169.66</v>
      </c>
      <c r="F177" s="95">
        <f t="shared" si="1"/>
        <v>125.3502367366557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984948</v>
      </c>
      <c r="E178" s="249">
        <v>1081804.2</v>
      </c>
      <c r="F178" s="95">
        <f t="shared" si="1"/>
        <v>109.8336358873768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202854</v>
      </c>
      <c r="E179" s="249">
        <v>308774.34999999998</v>
      </c>
      <c r="F179" s="95">
        <f t="shared" si="1"/>
        <v>152.21506600806489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75</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v>75</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10576</v>
      </c>
      <c r="E188" s="249">
        <v>111516.11</v>
      </c>
      <c r="F188" s="95">
        <f t="shared" si="1"/>
        <v>1054.4261535552193</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50698.99</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v>50698.99</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37293853</v>
      </c>
      <c r="E237" s="106">
        <f t="shared" si="41"/>
        <v>37503547.449999996</v>
      </c>
      <c r="F237" s="95">
        <f t="shared" si="1"/>
        <v>100.56227617457492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36534370</v>
      </c>
      <c r="E238" s="106">
        <f t="shared" si="42"/>
        <v>35962078.969999999</v>
      </c>
      <c r="F238" s="95">
        <f t="shared" si="1"/>
        <v>98.433554403702601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36534370</v>
      </c>
      <c r="E239" s="106">
        <f t="shared" si="43"/>
        <v>35962078.969999999</v>
      </c>
      <c r="F239" s="95">
        <f t="shared" si="1"/>
        <v>98.433554403702601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36534363</v>
      </c>
      <c r="E240" s="249">
        <v>35962071.579999998</v>
      </c>
      <c r="F240" s="95">
        <f t="shared" si="1"/>
        <v>98.43355303608277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7</v>
      </c>
      <c r="E241" s="249">
        <v>7.39</v>
      </c>
      <c r="F241" s="95">
        <f t="shared" si="1"/>
        <v>105.57142857142856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457250</v>
      </c>
      <c r="E245" s="106">
        <f t="shared" si="45"/>
        <v>1375491.37</v>
      </c>
      <c r="F245" s="95">
        <f t="shared" si="1"/>
        <v>300.81823291416077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3539475</v>
      </c>
      <c r="E246" s="106">
        <f t="shared" si="46"/>
        <v>1940352.45</v>
      </c>
      <c r="F246" s="95">
        <f t="shared" si="1"/>
        <v>54.820346237789494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3539475</v>
      </c>
      <c r="E247" s="249">
        <v>1940352.45</v>
      </c>
      <c r="F247" s="95">
        <f t="shared" si="1"/>
        <v>54.820346237789494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3082225</v>
      </c>
      <c r="E250" s="106">
        <f t="shared" si="47"/>
        <v>564861.07999999996</v>
      </c>
      <c r="F250" s="95">
        <f t="shared" si="1"/>
        <v>18.326406410953126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3082225</v>
      </c>
      <c r="E252" s="249">
        <v>448017.88</v>
      </c>
      <c r="F252" s="95">
        <f t="shared" si="1"/>
        <v>14.535534557016442</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v>116843.2</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302233</v>
      </c>
      <c r="E255" s="249">
        <v>165977.10999999999</v>
      </c>
      <c r="F255" s="95">
        <f t="shared" si="1"/>
        <v>54.916938256246006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302233</v>
      </c>
      <c r="E264" s="249">
        <v>165977.10999999999</v>
      </c>
      <c r="F264" s="95">
        <f t="shared" si="50"/>
        <v>54.916938256246006</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15778</v>
      </c>
      <c r="E265" s="249">
        <v>269001.67</v>
      </c>
      <c r="F265" s="95">
        <f t="shared" si="50"/>
        <v>1704.916149068323</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161237</v>
      </c>
      <c r="E268" s="249">
        <v>211635.96</v>
      </c>
      <c r="F268" s="95">
        <f t="shared" si="50"/>
        <v>131.25768899198073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2337</v>
      </c>
      <c r="E269" s="249">
        <v>2336.88</v>
      </c>
      <c r="F269" s="95">
        <f t="shared" si="50"/>
        <v>99.994865211810009</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470</v>
      </c>
      <c r="E271" s="249">
        <v>470</v>
      </c>
      <c r="F271" s="95">
        <f t="shared" si="50"/>
        <v>100</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15778</v>
      </c>
      <c r="E286" s="249">
        <v>269001.67</v>
      </c>
      <c r="F286" s="95">
        <f t="shared" si="50"/>
        <v>1704.916149068323</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1198378</v>
      </c>
      <c r="E288" s="249">
        <v>1502169.66</v>
      </c>
      <c r="F288" s="95">
        <f t="shared" si="50"/>
        <v>125.3502367366557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2900</v>
      </c>
      <c r="E295" s="249"/>
      <c r="F295" s="95">
        <f t="shared" si="50"/>
        <v>0</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7676</v>
      </c>
      <c r="E298" s="249"/>
      <c r="F298" s="95">
        <f t="shared" si="50"/>
        <v>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v>9.86</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4" workbookViewId="0">
      <selection activeCell="E137" sqref="E13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21461838</v>
      </c>
      <c r="E129" s="83">
        <f t="shared" si="26"/>
        <v>19190135.84</v>
      </c>
      <c r="F129" s="65">
        <f t="shared" si="1"/>
        <v>89.415155589190448</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21461838</v>
      </c>
      <c r="E133" s="251">
        <v>19190135.84</v>
      </c>
      <c r="F133" s="65">
        <f t="shared" si="1"/>
        <v>89.415155589190448</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21461838</v>
      </c>
      <c r="E141" s="108">
        <f t="shared" si="28"/>
        <v>19190135.84</v>
      </c>
      <c r="F141" s="84">
        <f t="shared" si="1"/>
        <v>89.415155589190448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9" sqref="D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1198378.4099999999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20223914.43</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19610071.23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13209844.460000001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6238734.6399999997</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40704.550000000003</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120787.58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497000</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116843.2</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116843.2</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19920123.18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19306279.98</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13112988.32</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6132814.5199999996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40629.550000000003</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19847.59</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497000</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116843.2</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116843.2</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1502169.6600000001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1502169.66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1502169.66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7858</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Korisnik533</cp:lastModifiedBy>
  <cp:lastPrinted>2022-04-04T19:59:02Z</cp:lastPrinted>
  <dcterms:created xsi:type="dcterms:W3CDTF">2022-04-01T05:14:30Z</dcterms:created>
  <dcterms:modified xsi:type="dcterms:W3CDTF">2023-01-24T10:23:08Z</dcterms:modified>
</cp:coreProperties>
</file>