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195" windowHeight="11070"/>
  </bookViews>
  <sheets>
    <sheet name="plan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94" i="1" l="1"/>
  <c r="D94" i="1"/>
  <c r="E40" i="1"/>
  <c r="F40" i="1" s="1"/>
  <c r="F39" i="1"/>
  <c r="F5" i="1"/>
  <c r="F6" i="1"/>
  <c r="F7" i="1"/>
  <c r="F8" i="1"/>
  <c r="F9" i="1"/>
  <c r="F10" i="1"/>
  <c r="F13" i="1"/>
  <c r="F14" i="1"/>
  <c r="F15" i="1"/>
  <c r="F16" i="1"/>
  <c r="F17" i="1"/>
  <c r="F18" i="1"/>
  <c r="F19" i="1"/>
  <c r="F20" i="1"/>
  <c r="F21" i="1"/>
  <c r="F22" i="1"/>
  <c r="F24" i="1"/>
  <c r="F25" i="1"/>
  <c r="F28" i="1" s="1"/>
  <c r="F26" i="1"/>
  <c r="F27" i="1"/>
  <c r="F29" i="1"/>
  <c r="F30" i="1"/>
  <c r="F31" i="1"/>
  <c r="F34" i="1"/>
  <c r="F35" i="1"/>
  <c r="F36" i="1"/>
  <c r="F37" i="1"/>
  <c r="F38" i="1"/>
  <c r="F41" i="1"/>
  <c r="F44" i="1"/>
  <c r="F45" i="1"/>
  <c r="F47" i="1"/>
  <c r="F48" i="1"/>
  <c r="F49" i="1"/>
  <c r="F51" i="1"/>
  <c r="F53" i="1"/>
  <c r="F54" i="1"/>
  <c r="F55" i="1"/>
  <c r="F56" i="1"/>
  <c r="F58" i="1"/>
  <c r="F60" i="1"/>
  <c r="F61" i="1"/>
  <c r="F62" i="1"/>
  <c r="F64" i="1"/>
  <c r="F66" i="1"/>
  <c r="F67" i="1"/>
  <c r="F70" i="1"/>
  <c r="F72" i="1"/>
  <c r="F73" i="1"/>
  <c r="F74" i="1" s="1"/>
  <c r="F75" i="1"/>
  <c r="F77" i="1"/>
  <c r="F81" i="1"/>
  <c r="F83" i="1"/>
  <c r="F84" i="1"/>
  <c r="F86" i="1"/>
  <c r="F87" i="1"/>
  <c r="F88" i="1"/>
  <c r="F89" i="1"/>
  <c r="F90" i="1"/>
  <c r="F91" i="1"/>
  <c r="F92" i="1"/>
  <c r="F93" i="1"/>
  <c r="F95" i="1"/>
  <c r="F97" i="1"/>
  <c r="F98" i="1"/>
  <c r="E11" i="1"/>
  <c r="E32" i="1"/>
  <c r="E28" i="1"/>
  <c r="E50" i="1"/>
  <c r="E57" i="1"/>
  <c r="E63" i="1"/>
  <c r="E74" i="1"/>
  <c r="E79" i="1" s="1"/>
  <c r="E96" i="1"/>
  <c r="E99" i="1" s="1"/>
  <c r="D96" i="1"/>
  <c r="D99" i="1" s="1"/>
  <c r="D28" i="1"/>
  <c r="D11" i="1"/>
  <c r="D74" i="1"/>
  <c r="D50" i="1"/>
  <c r="D32" i="1"/>
  <c r="F57" i="1" l="1"/>
  <c r="F50" i="1"/>
  <c r="F32" i="1"/>
  <c r="E69" i="1"/>
  <c r="F63" i="1"/>
  <c r="F11" i="1"/>
  <c r="F94" i="1"/>
  <c r="F96" i="1"/>
  <c r="F99" i="1" s="1"/>
  <c r="E12" i="1"/>
  <c r="E23" i="1" s="1"/>
  <c r="E43" i="1" s="1"/>
  <c r="E80" i="1" s="1"/>
  <c r="E85" i="1" s="1"/>
  <c r="E100" i="1" l="1"/>
  <c r="D63" i="1"/>
  <c r="D57" i="1"/>
  <c r="D12" i="1"/>
  <c r="D79" i="1"/>
  <c r="F79" i="1" s="1"/>
  <c r="D33" i="1"/>
  <c r="F33" i="1" s="1"/>
  <c r="F12" i="1" l="1"/>
  <c r="F23" i="1" s="1"/>
  <c r="D23" i="1"/>
  <c r="D43" i="1" s="1"/>
  <c r="D80" i="1" s="1"/>
  <c r="D85" i="1" s="1"/>
  <c r="D69" i="1"/>
  <c r="F69" i="1" s="1"/>
  <c r="F43" i="1" l="1"/>
  <c r="F80" i="1" l="1"/>
  <c r="F85" i="1" s="1"/>
  <c r="D100" i="1"/>
  <c r="F100" i="1" s="1"/>
</calcChain>
</file>

<file path=xl/sharedStrings.xml><?xml version="1.0" encoding="utf-8"?>
<sst xmlns="http://schemas.openxmlformats.org/spreadsheetml/2006/main" count="194" uniqueCount="183">
  <si>
    <t>Evid.br</t>
  </si>
  <si>
    <t>FINAN. KONTO</t>
  </si>
  <si>
    <t>OPIS PREDMETA NABAVE</t>
  </si>
  <si>
    <t>C-1-2-1</t>
  </si>
  <si>
    <t xml:space="preserve">Uredski materijal </t>
  </si>
  <si>
    <t>C-1-2-2</t>
  </si>
  <si>
    <t xml:space="preserve">Toneri </t>
  </si>
  <si>
    <t>C-1-3</t>
  </si>
  <si>
    <t>Literatura (glasila)</t>
  </si>
  <si>
    <t>C-1-4</t>
  </si>
  <si>
    <t xml:space="preserve">Sredstva za pranje i dezinfekciju </t>
  </si>
  <si>
    <t>C-1-5</t>
  </si>
  <si>
    <t xml:space="preserve">Sredstva za čišćenje i higijenu </t>
  </si>
  <si>
    <t xml:space="preserve">Ostali mat. za redovno poslovanje,pelene </t>
  </si>
  <si>
    <t>C-1</t>
  </si>
  <si>
    <t xml:space="preserve">Uredski i ostali materijal </t>
  </si>
  <si>
    <t>C-2-1</t>
  </si>
  <si>
    <t>Namirnice</t>
  </si>
  <si>
    <t>C-2-1-1</t>
  </si>
  <si>
    <t>Svježe meso junetina, svinj., piletina</t>
  </si>
  <si>
    <t>C-2-1-2</t>
  </si>
  <si>
    <t>Suhomesnati proizvodi</t>
  </si>
  <si>
    <t>C-2-1-3</t>
  </si>
  <si>
    <t>Kruh i krušni proizvodi</t>
  </si>
  <si>
    <t>C-2-1-4</t>
  </si>
  <si>
    <t>Ostali prehram. proizvodi i piće</t>
  </si>
  <si>
    <t>C-2-1-5</t>
  </si>
  <si>
    <t>Mlijeko i mliječni proizvodi</t>
  </si>
  <si>
    <t>C-2-1-6</t>
  </si>
  <si>
    <t>Svježe povrće</t>
  </si>
  <si>
    <t>C-2-1-7</t>
  </si>
  <si>
    <t>Riba (svježa, smrznuta, sušena)</t>
  </si>
  <si>
    <t>C-2-1-8</t>
  </si>
  <si>
    <t>Svježe voće</t>
  </si>
  <si>
    <t>C-2-1-9</t>
  </si>
  <si>
    <t>Konzer. i smrznuto voće i povrće</t>
  </si>
  <si>
    <t>C-2-2</t>
  </si>
  <si>
    <t xml:space="preserve">Ostali metrijal za zdrav. zaštitu </t>
  </si>
  <si>
    <t>C-2</t>
  </si>
  <si>
    <t xml:space="preserve">Materijal i sirovine </t>
  </si>
  <si>
    <t>C-3-1</t>
  </si>
  <si>
    <t>C-3-2</t>
  </si>
  <si>
    <t xml:space="preserve">Plin </t>
  </si>
  <si>
    <t>C-3-3</t>
  </si>
  <si>
    <t xml:space="preserve">Motor. benzin i dizel gorivo </t>
  </si>
  <si>
    <t>C-3-4</t>
  </si>
  <si>
    <t xml:space="preserve">Ostali materijal - lož ulje </t>
  </si>
  <si>
    <t>C-3</t>
  </si>
  <si>
    <t xml:space="preserve">Energija </t>
  </si>
  <si>
    <t>C-4-1</t>
  </si>
  <si>
    <t>Mater. i dij. za tek. održ. građev.obj.</t>
  </si>
  <si>
    <t>C-4-2</t>
  </si>
  <si>
    <t>Mater. i dij. za tek. održ. opreme</t>
  </si>
  <si>
    <t>C-4-3</t>
  </si>
  <si>
    <t>Mater. i dij. za odžavanje vozila</t>
  </si>
  <si>
    <t>C-4</t>
  </si>
  <si>
    <t>Mat. i dijelovi ta tekuće održav.</t>
  </si>
  <si>
    <t>C-5-1</t>
  </si>
  <si>
    <t xml:space="preserve">Sitni inventar </t>
  </si>
  <si>
    <t>C-5-1-1</t>
  </si>
  <si>
    <t>Madraci obični i antidekubit.</t>
  </si>
  <si>
    <t>C-5-1-2</t>
  </si>
  <si>
    <t>Posteljina, plahte</t>
  </si>
  <si>
    <t>C-5-1-3</t>
  </si>
  <si>
    <t>Stoljnjaci, krpe</t>
  </si>
  <si>
    <t>C-5-1-4</t>
  </si>
  <si>
    <t>C-5-2</t>
  </si>
  <si>
    <t>Auto gume</t>
  </si>
  <si>
    <t>Ostali sitni inventar</t>
  </si>
  <si>
    <t>C-5</t>
  </si>
  <si>
    <t>C-6-1</t>
  </si>
  <si>
    <t xml:space="preserve">Službena i radna odjeća i obuća </t>
  </si>
  <si>
    <t>C-6</t>
  </si>
  <si>
    <t xml:space="preserve">Službena i radna odjeća </t>
  </si>
  <si>
    <t>C</t>
  </si>
  <si>
    <t xml:space="preserve">Rashodi za materijal i energiju </t>
  </si>
  <si>
    <t>D-1-1</t>
  </si>
  <si>
    <t>Usluge telefona i mobitela</t>
  </si>
  <si>
    <t>D-1-2</t>
  </si>
  <si>
    <t xml:space="preserve">Poštarina </t>
  </si>
  <si>
    <t>D-1</t>
  </si>
  <si>
    <t>Usluge telefona, pošte</t>
  </si>
  <si>
    <t>D-2-1</t>
  </si>
  <si>
    <t>Usl. tek. i inves. održ. građev.objek.</t>
  </si>
  <si>
    <t>D-2-2</t>
  </si>
  <si>
    <t xml:space="preserve">Usl. tek. i inves. održ.postr. i oprem </t>
  </si>
  <si>
    <t>D-2-3</t>
  </si>
  <si>
    <t>Usl. tek. i inves. održ prijev.sredstav</t>
  </si>
  <si>
    <t>D-2</t>
  </si>
  <si>
    <t>Usluge tekućeg i invest. održav.</t>
  </si>
  <si>
    <t>D-3-1</t>
  </si>
  <si>
    <t xml:space="preserve">Tisak </t>
  </si>
  <si>
    <t>D-3</t>
  </si>
  <si>
    <t>D-4-1</t>
  </si>
  <si>
    <t xml:space="preserve">Opskrba vodom </t>
  </si>
  <si>
    <t>D-4-2</t>
  </si>
  <si>
    <t>Iznošenje i odvoz smeća</t>
  </si>
  <si>
    <t>D-4-3</t>
  </si>
  <si>
    <t>Deratizacija i dezinfekcija</t>
  </si>
  <si>
    <t>D-4-5</t>
  </si>
  <si>
    <t>Ostale komunalne usluge</t>
  </si>
  <si>
    <t>D-4</t>
  </si>
  <si>
    <t xml:space="preserve">Komunalne usluge </t>
  </si>
  <si>
    <t>D-5-1</t>
  </si>
  <si>
    <t>Zdravsteveni pregledi</t>
  </si>
  <si>
    <t>D-5</t>
  </si>
  <si>
    <t>D-6-1</t>
  </si>
  <si>
    <t>Ugovori o djelu</t>
  </si>
  <si>
    <t>Usluge odvjetnika i pravnog savjet.</t>
  </si>
  <si>
    <t>D-6-2</t>
  </si>
  <si>
    <t>Ostale intelektualne usluge</t>
  </si>
  <si>
    <t>D-6</t>
  </si>
  <si>
    <t>D-7-1</t>
  </si>
  <si>
    <t>Ostale računalne usluge</t>
  </si>
  <si>
    <t>D-7</t>
  </si>
  <si>
    <t>D-8-1</t>
  </si>
  <si>
    <t>Registracije vozila</t>
  </si>
  <si>
    <t>D-8-2</t>
  </si>
  <si>
    <t>Ostale nespomenute usluge</t>
  </si>
  <si>
    <t>D-8</t>
  </si>
  <si>
    <t xml:space="preserve">Ostale usluge </t>
  </si>
  <si>
    <t>D</t>
  </si>
  <si>
    <t>Rashodi za usluge</t>
  </si>
  <si>
    <t>E-1-1</t>
  </si>
  <si>
    <t xml:space="preserve">Naknada članovima prestav. tijela </t>
  </si>
  <si>
    <t>E-1</t>
  </si>
  <si>
    <t>E-2-1</t>
  </si>
  <si>
    <t>Premije osig. prijevoznih sredstava</t>
  </si>
  <si>
    <t>E-2-2</t>
  </si>
  <si>
    <t xml:space="preserve">Premije osiguranja imovine </t>
  </si>
  <si>
    <t>E-2</t>
  </si>
  <si>
    <t xml:space="preserve">Premije osiguranja </t>
  </si>
  <si>
    <t>E-3-1</t>
  </si>
  <si>
    <t>Novč.nakn.zbog nezapošlj.inv.os.</t>
  </si>
  <si>
    <t xml:space="preserve">E-3 </t>
  </si>
  <si>
    <t xml:space="preserve">Pristojbe i naknade </t>
  </si>
  <si>
    <t>E-4-1</t>
  </si>
  <si>
    <t>Ostali nespomenuti rashodi</t>
  </si>
  <si>
    <t>E-4</t>
  </si>
  <si>
    <t>E</t>
  </si>
  <si>
    <t>Ostali nespomenuti rashodi posl.</t>
  </si>
  <si>
    <t xml:space="preserve">MATERIJALNI RASHODI </t>
  </si>
  <si>
    <t>Kamate od kredita</t>
  </si>
  <si>
    <t>Usluge platnog prometa</t>
  </si>
  <si>
    <t>F-1</t>
  </si>
  <si>
    <t>F</t>
  </si>
  <si>
    <t xml:space="preserve">Ostali financijski rashodi </t>
  </si>
  <si>
    <t>FINANCIJSKI RASHODI</t>
  </si>
  <si>
    <t xml:space="preserve">RASHODI POSLOVANJA </t>
  </si>
  <si>
    <t>H-1-1</t>
  </si>
  <si>
    <t>Informatička oprema</t>
  </si>
  <si>
    <t>H-1-2</t>
  </si>
  <si>
    <t>Kreveti</t>
  </si>
  <si>
    <t>H-1-3</t>
  </si>
  <si>
    <t>Nabava garderobnih ormara/ noćnih ormara</t>
  </si>
  <si>
    <t>H-1-4</t>
  </si>
  <si>
    <t>H-1-5</t>
  </si>
  <si>
    <t>H-1-6</t>
  </si>
  <si>
    <t>H-1-7</t>
  </si>
  <si>
    <t>H-1-9</t>
  </si>
  <si>
    <t>H-1</t>
  </si>
  <si>
    <t>Oprema - decentralizir.</t>
  </si>
  <si>
    <t>H-2</t>
  </si>
  <si>
    <t>Dodat. Ulag. u građ.obj - hitna</t>
  </si>
  <si>
    <t>H</t>
  </si>
  <si>
    <t xml:space="preserve">Rashodi za nefinancijsku imovinu </t>
  </si>
  <si>
    <t>H-3</t>
  </si>
  <si>
    <t>Otplata glavnice</t>
  </si>
  <si>
    <t>UKUPNO</t>
  </si>
  <si>
    <t>PLAN 2022</t>
  </si>
  <si>
    <t>H1+H2+H3</t>
  </si>
  <si>
    <t>F-1-1</t>
  </si>
  <si>
    <t>C-1-6</t>
  </si>
  <si>
    <t>Oprema za kuhinju</t>
  </si>
  <si>
    <t>REBALANS I.2022</t>
  </si>
  <si>
    <t>Električna energija</t>
  </si>
  <si>
    <t>Sitni inventar za kuhinju</t>
  </si>
  <si>
    <t>Sanacija podova</t>
  </si>
  <si>
    <t>Protupopožarno stubište</t>
  </si>
  <si>
    <t>FN Elektrana</t>
  </si>
  <si>
    <t>Uređenje stacionara</t>
  </si>
  <si>
    <t>NOVI PLAN 2022</t>
  </si>
  <si>
    <r>
      <t xml:space="preserve">CVJETNI DOM ŠIBENIK
 </t>
    </r>
    <r>
      <rPr>
        <b/>
        <sz val="10"/>
        <rFont val="Arial"/>
        <family val="2"/>
        <charset val="238"/>
      </rPr>
      <t xml:space="preserve"> PLAN NABAVE  ZA 2022 GODINU-Rebalans 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</si>
</sst>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n&quot;_-;\-* #,##0.00\ &quot;kn&quot;_-;_-* &quot;-&quot;??\ &quot;kn&quot;_-;_-@_-"/>
    <numFmt numFmtId="43" formatCode="_-* #,##0.00\ _k_n_-;\-* #,##0.00\ _k_n_-;_-* &quot;-&quot;??\ _k_n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8"/>
      <name val="Times New Roman"/>
      <family val="1"/>
      <charset val="238"/>
    </font>
    <font>
      <b/>
      <i/>
      <sz val="8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8"/>
      <name val="Times New Roman"/>
      <family val="1"/>
      <charset val="238"/>
    </font>
    <font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8"/>
      <name val="Times New Roman"/>
      <family val="1"/>
      <charset val="238"/>
    </font>
    <font>
      <b/>
      <i/>
      <sz val="8"/>
      <name val="Arial"/>
      <family val="2"/>
      <charset val="238"/>
    </font>
    <font>
      <b/>
      <sz val="11"/>
      <name val="Calibri"/>
      <family val="2"/>
      <charset val="238"/>
      <scheme val="minor"/>
    </font>
    <font>
      <i/>
      <sz val="7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8" fillId="0" borderId="0" applyFont="0" applyFill="0" applyBorder="0" applyAlignment="0" applyProtection="0"/>
    <xf numFmtId="0" fontId="20" fillId="0" borderId="0"/>
  </cellStyleXfs>
  <cellXfs count="69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5" fillId="3" borderId="1" xfId="0" applyNumberFormat="1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43" fontId="7" fillId="4" borderId="1" xfId="0" applyNumberFormat="1" applyFont="1" applyFill="1" applyBorder="1" applyAlignment="1">
      <alignment horizontal="center" wrapText="1"/>
    </xf>
    <xf numFmtId="0" fontId="8" fillId="0" borderId="3" xfId="0" applyNumberFormat="1" applyFont="1" applyFill="1" applyBorder="1" applyAlignment="1">
      <alignment horizontal="center"/>
    </xf>
    <xf numFmtId="0" fontId="9" fillId="0" borderId="1" xfId="0" applyFont="1" applyFill="1" applyBorder="1"/>
    <xf numFmtId="43" fontId="10" fillId="0" borderId="1" xfId="0" applyNumberFormat="1" applyFont="1" applyBorder="1"/>
    <xf numFmtId="16" fontId="11" fillId="5" borderId="1" xfId="0" applyNumberFormat="1" applyFont="1" applyFill="1" applyBorder="1" applyAlignment="1">
      <alignment horizontal="center"/>
    </xf>
    <xf numFmtId="0" fontId="12" fillId="5" borderId="1" xfId="0" applyFont="1" applyFill="1" applyBorder="1"/>
    <xf numFmtId="43" fontId="13" fillId="5" borderId="1" xfId="0" applyNumberFormat="1" applyFont="1" applyFill="1" applyBorder="1"/>
    <xf numFmtId="16" fontId="8" fillId="0" borderId="1" xfId="0" applyNumberFormat="1" applyFont="1" applyFill="1" applyBorder="1" applyAlignment="1">
      <alignment horizontal="center"/>
    </xf>
    <xf numFmtId="16" fontId="5" fillId="0" borderId="1" xfId="0" applyNumberFormat="1" applyFont="1" applyFill="1" applyBorder="1" applyAlignment="1">
      <alignment horizontal="center"/>
    </xf>
    <xf numFmtId="0" fontId="14" fillId="0" borderId="1" xfId="0" applyFont="1" applyFill="1" applyBorder="1"/>
    <xf numFmtId="0" fontId="15" fillId="0" borderId="1" xfId="0" applyFont="1" applyFill="1" applyBorder="1"/>
    <xf numFmtId="43" fontId="1" fillId="0" borderId="1" xfId="0" applyNumberFormat="1" applyFont="1" applyBorder="1"/>
    <xf numFmtId="0" fontId="9" fillId="0" borderId="1" xfId="0" applyFont="1" applyBorder="1"/>
    <xf numFmtId="16" fontId="11" fillId="6" borderId="1" xfId="0" applyNumberFormat="1" applyFont="1" applyFill="1" applyBorder="1" applyAlignment="1">
      <alignment horizontal="center"/>
    </xf>
    <xf numFmtId="0" fontId="12" fillId="6" borderId="1" xfId="0" applyFont="1" applyFill="1" applyBorder="1"/>
    <xf numFmtId="0" fontId="11" fillId="5" borderId="3" xfId="0" applyNumberFormat="1" applyFont="1" applyFill="1" applyBorder="1" applyAlignment="1">
      <alignment horizontal="center"/>
    </xf>
    <xf numFmtId="0" fontId="5" fillId="0" borderId="3" xfId="0" applyNumberFormat="1" applyFont="1" applyFill="1" applyBorder="1" applyAlignment="1">
      <alignment horizontal="center"/>
    </xf>
    <xf numFmtId="0" fontId="14" fillId="0" borderId="1" xfId="0" applyFont="1" applyBorder="1"/>
    <xf numFmtId="0" fontId="15" fillId="0" borderId="1" xfId="0" applyFont="1" applyBorder="1"/>
    <xf numFmtId="0" fontId="11" fillId="6" borderId="3" xfId="0" applyNumberFormat="1" applyFont="1" applyFill="1" applyBorder="1" applyAlignment="1">
      <alignment horizontal="center"/>
    </xf>
    <xf numFmtId="0" fontId="16" fillId="6" borderId="1" xfId="0" applyFont="1" applyFill="1" applyBorder="1"/>
    <xf numFmtId="0" fontId="11" fillId="7" borderId="3" xfId="0" applyNumberFormat="1" applyFont="1" applyFill="1" applyBorder="1" applyAlignment="1">
      <alignment horizontal="center"/>
    </xf>
    <xf numFmtId="0" fontId="16" fillId="7" borderId="1" xfId="0" applyFont="1" applyFill="1" applyBorder="1"/>
    <xf numFmtId="43" fontId="13" fillId="7" borderId="1" xfId="0" applyNumberFormat="1" applyFont="1" applyFill="1" applyBorder="1"/>
    <xf numFmtId="0" fontId="11" fillId="0" borderId="3" xfId="0" applyNumberFormat="1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0" fontId="11" fillId="7" borderId="1" xfId="0" applyNumberFormat="1" applyFont="1" applyFill="1" applyBorder="1" applyAlignment="1">
      <alignment horizontal="center"/>
    </xf>
    <xf numFmtId="43" fontId="10" fillId="7" borderId="1" xfId="0" applyNumberFormat="1" applyFont="1" applyFill="1" applyBorder="1"/>
    <xf numFmtId="0" fontId="11" fillId="8" borderId="1" xfId="0" applyNumberFormat="1" applyFont="1" applyFill="1" applyBorder="1" applyAlignment="1">
      <alignment horizontal="center"/>
    </xf>
    <xf numFmtId="0" fontId="16" fillId="8" borderId="1" xfId="0" applyFont="1" applyFill="1" applyBorder="1"/>
    <xf numFmtId="43" fontId="13" fillId="8" borderId="1" xfId="0" applyNumberFormat="1" applyFont="1" applyFill="1" applyBorder="1"/>
    <xf numFmtId="0" fontId="11" fillId="5" borderId="1" xfId="0" applyNumberFormat="1" applyFont="1" applyFill="1" applyBorder="1" applyAlignment="1">
      <alignment horizontal="center"/>
    </xf>
    <xf numFmtId="0" fontId="11" fillId="9" borderId="1" xfId="0" applyNumberFormat="1" applyFont="1" applyFill="1" applyBorder="1" applyAlignment="1">
      <alignment horizontal="center"/>
    </xf>
    <xf numFmtId="0" fontId="16" fillId="9" borderId="1" xfId="0" applyFont="1" applyFill="1" applyBorder="1"/>
    <xf numFmtId="0" fontId="11" fillId="10" borderId="1" xfId="0" applyNumberFormat="1" applyFont="1" applyFill="1" applyBorder="1" applyAlignment="1">
      <alignment horizontal="center"/>
    </xf>
    <xf numFmtId="0" fontId="16" fillId="10" borderId="1" xfId="0" applyFont="1" applyFill="1" applyBorder="1"/>
    <xf numFmtId="0" fontId="16" fillId="0" borderId="1" xfId="0" applyFont="1" applyFill="1" applyBorder="1"/>
    <xf numFmtId="43" fontId="2" fillId="0" borderId="1" xfId="0" applyNumberFormat="1" applyFont="1" applyBorder="1"/>
    <xf numFmtId="0" fontId="8" fillId="3" borderId="1" xfId="0" applyNumberFormat="1" applyFont="1" applyFill="1" applyBorder="1" applyAlignment="1">
      <alignment horizontal="center"/>
    </xf>
    <xf numFmtId="0" fontId="9" fillId="3" borderId="1" xfId="0" applyFont="1" applyFill="1" applyBorder="1"/>
    <xf numFmtId="43" fontId="0" fillId="4" borderId="1" xfId="0" applyNumberFormat="1" applyFill="1" applyBorder="1"/>
    <xf numFmtId="0" fontId="11" fillId="3" borderId="1" xfId="0" applyNumberFormat="1" applyFont="1" applyFill="1" applyBorder="1" applyAlignment="1">
      <alignment horizontal="center"/>
    </xf>
    <xf numFmtId="0" fontId="12" fillId="3" borderId="1" xfId="0" applyFont="1" applyFill="1" applyBorder="1"/>
    <xf numFmtId="43" fontId="2" fillId="4" borderId="1" xfId="0" applyNumberFormat="1" applyFont="1" applyFill="1" applyBorder="1"/>
    <xf numFmtId="0" fontId="16" fillId="3" borderId="1" xfId="0" applyFont="1" applyFill="1" applyBorder="1"/>
    <xf numFmtId="0" fontId="11" fillId="11" borderId="1" xfId="0" applyNumberFormat="1" applyFont="1" applyFill="1" applyBorder="1" applyAlignment="1">
      <alignment horizontal="center"/>
    </xf>
    <xf numFmtId="0" fontId="12" fillId="11" borderId="1" xfId="0" applyFont="1" applyFill="1" applyBorder="1"/>
    <xf numFmtId="43" fontId="2" fillId="11" borderId="1" xfId="0" applyNumberFormat="1" applyFont="1" applyFill="1" applyBorder="1"/>
    <xf numFmtId="43" fontId="17" fillId="12" borderId="1" xfId="0" applyNumberFormat="1" applyFont="1" applyFill="1" applyBorder="1"/>
    <xf numFmtId="0" fontId="11" fillId="13" borderId="3" xfId="0" applyNumberFormat="1" applyFont="1" applyFill="1" applyBorder="1" applyAlignment="1">
      <alignment horizontal="center"/>
    </xf>
    <xf numFmtId="0" fontId="12" fillId="13" borderId="2" xfId="0" applyFont="1" applyFill="1" applyBorder="1"/>
    <xf numFmtId="43" fontId="2" fillId="13" borderId="1" xfId="0" applyNumberFormat="1" applyFont="1" applyFill="1" applyBorder="1"/>
    <xf numFmtId="43" fontId="0" fillId="0" borderId="1" xfId="0" applyNumberFormat="1" applyBorder="1"/>
    <xf numFmtId="43" fontId="0" fillId="4" borderId="1" xfId="1" applyNumberFormat="1" applyFont="1" applyFill="1" applyBorder="1"/>
    <xf numFmtId="43" fontId="0" fillId="8" borderId="1" xfId="0" applyNumberFormat="1" applyFill="1" applyBorder="1"/>
    <xf numFmtId="43" fontId="0" fillId="0" borderId="1" xfId="1" applyNumberFormat="1" applyFont="1" applyBorder="1"/>
    <xf numFmtId="43" fontId="0" fillId="8" borderId="1" xfId="1" applyNumberFormat="1" applyFont="1" applyFill="1" applyBorder="1"/>
    <xf numFmtId="43" fontId="0" fillId="7" borderId="1" xfId="0" applyNumberFormat="1" applyFill="1" applyBorder="1"/>
    <xf numFmtId="43" fontId="2" fillId="0" borderId="1" xfId="1" applyNumberFormat="1" applyFont="1" applyBorder="1"/>
    <xf numFmtId="0" fontId="19" fillId="4" borderId="1" xfId="0" applyFont="1" applyFill="1" applyBorder="1" applyAlignment="1">
      <alignment horizontal="center"/>
    </xf>
    <xf numFmtId="0" fontId="17" fillId="12" borderId="3" xfId="0" applyFont="1" applyFill="1" applyBorder="1" applyAlignment="1">
      <alignment horizontal="center"/>
    </xf>
    <xf numFmtId="0" fontId="17" fillId="1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43" fontId="2" fillId="4" borderId="1" xfId="1" applyNumberFormat="1" applyFont="1" applyFill="1" applyBorder="1"/>
  </cellXfs>
  <cellStyles count="3">
    <cellStyle name="Normalno" xfId="0" builtinId="0"/>
    <cellStyle name="Obično_List7" xfId="2"/>
    <cellStyle name="Valuta" xfId="1" builtinId="4"/>
  </cellStyles>
  <dxfs count="0"/>
  <tableStyles count="0" defaultTableStyle="TableStyleMedium2" defaultPivotStyle="PivotStyleLight16"/>
  <colors>
    <mruColors>
      <color rgb="FF66FF66"/>
      <color rgb="FF66FF99"/>
      <color rgb="FFCCFF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abSelected="1" zoomScaleNormal="100" workbookViewId="0">
      <selection activeCell="H31" sqref="H31"/>
    </sheetView>
  </sheetViews>
  <sheetFormatPr defaultRowHeight="15" x14ac:dyDescent="0.25"/>
  <cols>
    <col min="3" max="3" width="32.28515625" customWidth="1"/>
    <col min="4" max="4" width="25.5703125" customWidth="1"/>
    <col min="5" max="5" width="24" customWidth="1"/>
    <col min="6" max="6" width="28" customWidth="1"/>
    <col min="7" max="7" width="16.85546875" bestFit="1" customWidth="1"/>
  </cols>
  <sheetData>
    <row r="1" spans="1:6" ht="15" customHeight="1" x14ac:dyDescent="0.25">
      <c r="A1" s="67" t="s">
        <v>182</v>
      </c>
      <c r="B1" s="67"/>
      <c r="C1" s="67"/>
      <c r="D1" s="67"/>
      <c r="E1" s="67"/>
      <c r="F1" s="67"/>
    </row>
    <row r="2" spans="1:6" x14ac:dyDescent="0.25">
      <c r="A2" s="67"/>
      <c r="B2" s="67"/>
      <c r="C2" s="67"/>
      <c r="D2" s="67"/>
      <c r="E2" s="67"/>
      <c r="F2" s="67"/>
    </row>
    <row r="4" spans="1:6" ht="23.25" x14ac:dyDescent="0.25">
      <c r="A4" s="1" t="s">
        <v>0</v>
      </c>
      <c r="B4" s="2" t="s">
        <v>1</v>
      </c>
      <c r="C4" s="3" t="s">
        <v>2</v>
      </c>
      <c r="D4" s="4" t="s">
        <v>169</v>
      </c>
      <c r="E4" s="64" t="s">
        <v>174</v>
      </c>
      <c r="F4" s="64" t="s">
        <v>181</v>
      </c>
    </row>
    <row r="5" spans="1:6" x14ac:dyDescent="0.25">
      <c r="A5" s="5" t="s">
        <v>3</v>
      </c>
      <c r="B5" s="6">
        <v>32211</v>
      </c>
      <c r="C5" s="6" t="s">
        <v>4</v>
      </c>
      <c r="D5" s="7">
        <v>22000</v>
      </c>
      <c r="E5" s="60"/>
      <c r="F5" s="57">
        <f t="shared" ref="F5:F61" si="0">(D5+E5)</f>
        <v>22000</v>
      </c>
    </row>
    <row r="6" spans="1:6" x14ac:dyDescent="0.25">
      <c r="A6" s="5" t="s">
        <v>5</v>
      </c>
      <c r="B6" s="6">
        <v>32211</v>
      </c>
      <c r="C6" s="6" t="s">
        <v>6</v>
      </c>
      <c r="D6" s="7">
        <v>10000</v>
      </c>
      <c r="E6" s="60"/>
      <c r="F6" s="57">
        <f t="shared" si="0"/>
        <v>10000</v>
      </c>
    </row>
    <row r="7" spans="1:6" x14ac:dyDescent="0.25">
      <c r="A7" s="5" t="s">
        <v>7</v>
      </c>
      <c r="B7" s="6">
        <v>32212</v>
      </c>
      <c r="C7" s="6" t="s">
        <v>8</v>
      </c>
      <c r="D7" s="7">
        <v>12000</v>
      </c>
      <c r="E7" s="60"/>
      <c r="F7" s="57">
        <f t="shared" si="0"/>
        <v>12000</v>
      </c>
    </row>
    <row r="8" spans="1:6" x14ac:dyDescent="0.25">
      <c r="A8" s="5" t="s">
        <v>9</v>
      </c>
      <c r="B8" s="6">
        <v>32214</v>
      </c>
      <c r="C8" s="6" t="s">
        <v>10</v>
      </c>
      <c r="D8" s="7">
        <v>300000</v>
      </c>
      <c r="E8" s="60"/>
      <c r="F8" s="57">
        <f t="shared" si="0"/>
        <v>300000</v>
      </c>
    </row>
    <row r="9" spans="1:6" x14ac:dyDescent="0.25">
      <c r="A9" s="5" t="s">
        <v>11</v>
      </c>
      <c r="B9" s="6">
        <v>32216</v>
      </c>
      <c r="C9" s="6" t="s">
        <v>12</v>
      </c>
      <c r="D9" s="7">
        <v>150000</v>
      </c>
      <c r="E9" s="60"/>
      <c r="F9" s="57">
        <f t="shared" si="0"/>
        <v>150000</v>
      </c>
    </row>
    <row r="10" spans="1:6" x14ac:dyDescent="0.25">
      <c r="A10" s="5" t="s">
        <v>172</v>
      </c>
      <c r="B10" s="6">
        <v>32219</v>
      </c>
      <c r="C10" s="6" t="s">
        <v>13</v>
      </c>
      <c r="D10" s="7">
        <v>100000</v>
      </c>
      <c r="E10" s="60"/>
      <c r="F10" s="57">
        <f t="shared" si="0"/>
        <v>100000</v>
      </c>
    </row>
    <row r="11" spans="1:6" x14ac:dyDescent="0.25">
      <c r="A11" s="8" t="s">
        <v>14</v>
      </c>
      <c r="B11" s="9">
        <v>3221</v>
      </c>
      <c r="C11" s="9" t="s">
        <v>15</v>
      </c>
      <c r="D11" s="10">
        <f>SUM(D5:D10)</f>
        <v>594000</v>
      </c>
      <c r="E11" s="10">
        <f t="shared" ref="E11:F11" si="1">SUM(E5:E10)</f>
        <v>0</v>
      </c>
      <c r="F11" s="10">
        <f t="shared" si="1"/>
        <v>594000</v>
      </c>
    </row>
    <row r="12" spans="1:6" x14ac:dyDescent="0.25">
      <c r="A12" s="11" t="s">
        <v>16</v>
      </c>
      <c r="B12" s="6">
        <v>32224</v>
      </c>
      <c r="C12" s="6" t="s">
        <v>17</v>
      </c>
      <c r="D12" s="7">
        <f>(D13+D14+D15+D16+D17+D18+D19+D20+D21)</f>
        <v>2146081</v>
      </c>
      <c r="E12" s="60">
        <f>(E13+E14+E15+E16+E17+E18+E19+E20+E21)</f>
        <v>274482</v>
      </c>
      <c r="F12" s="57">
        <f t="shared" si="0"/>
        <v>2420563</v>
      </c>
    </row>
    <row r="13" spans="1:6" x14ac:dyDescent="0.25">
      <c r="A13" s="12" t="s">
        <v>18</v>
      </c>
      <c r="B13" s="13">
        <v>32224</v>
      </c>
      <c r="C13" s="14" t="s">
        <v>19</v>
      </c>
      <c r="D13" s="7">
        <v>620000</v>
      </c>
      <c r="E13" s="60">
        <v>68620</v>
      </c>
      <c r="F13" s="57">
        <f t="shared" si="0"/>
        <v>688620</v>
      </c>
    </row>
    <row r="14" spans="1:6" x14ac:dyDescent="0.25">
      <c r="A14" s="12" t="s">
        <v>20</v>
      </c>
      <c r="B14" s="13">
        <v>32224</v>
      </c>
      <c r="C14" s="14" t="s">
        <v>21</v>
      </c>
      <c r="D14" s="7">
        <v>170000</v>
      </c>
      <c r="E14" s="60">
        <v>30000</v>
      </c>
      <c r="F14" s="57">
        <f t="shared" si="0"/>
        <v>200000</v>
      </c>
    </row>
    <row r="15" spans="1:6" x14ac:dyDescent="0.25">
      <c r="A15" s="12" t="s">
        <v>22</v>
      </c>
      <c r="B15" s="13">
        <v>32224</v>
      </c>
      <c r="C15" s="14" t="s">
        <v>23</v>
      </c>
      <c r="D15" s="7">
        <v>220000</v>
      </c>
      <c r="E15" s="60">
        <v>20000</v>
      </c>
      <c r="F15" s="57">
        <f t="shared" si="0"/>
        <v>240000</v>
      </c>
    </row>
    <row r="16" spans="1:6" x14ac:dyDescent="0.25">
      <c r="A16" s="12" t="s">
        <v>24</v>
      </c>
      <c r="B16" s="13">
        <v>32224</v>
      </c>
      <c r="C16" s="14" t="s">
        <v>25</v>
      </c>
      <c r="D16" s="7">
        <v>330000</v>
      </c>
      <c r="E16" s="60">
        <v>60000</v>
      </c>
      <c r="F16" s="57">
        <f t="shared" si="0"/>
        <v>390000</v>
      </c>
    </row>
    <row r="17" spans="1:6" x14ac:dyDescent="0.25">
      <c r="A17" s="12" t="s">
        <v>26</v>
      </c>
      <c r="B17" s="13">
        <v>32224</v>
      </c>
      <c r="C17" s="14" t="s">
        <v>27</v>
      </c>
      <c r="D17" s="7">
        <v>220000</v>
      </c>
      <c r="E17" s="60">
        <v>95862</v>
      </c>
      <c r="F17" s="57">
        <f t="shared" si="0"/>
        <v>315862</v>
      </c>
    </row>
    <row r="18" spans="1:6" x14ac:dyDescent="0.25">
      <c r="A18" s="12" t="s">
        <v>28</v>
      </c>
      <c r="B18" s="13">
        <v>32224</v>
      </c>
      <c r="C18" s="14" t="s">
        <v>29</v>
      </c>
      <c r="D18" s="7">
        <v>220000</v>
      </c>
      <c r="E18" s="60"/>
      <c r="F18" s="57">
        <f t="shared" si="0"/>
        <v>220000</v>
      </c>
    </row>
    <row r="19" spans="1:6" x14ac:dyDescent="0.25">
      <c r="A19" s="12" t="s">
        <v>30</v>
      </c>
      <c r="B19" s="13">
        <v>32224</v>
      </c>
      <c r="C19" s="14" t="s">
        <v>31</v>
      </c>
      <c r="D19" s="7">
        <v>150000</v>
      </c>
      <c r="E19" s="60"/>
      <c r="F19" s="57">
        <f t="shared" si="0"/>
        <v>150000</v>
      </c>
    </row>
    <row r="20" spans="1:6" x14ac:dyDescent="0.25">
      <c r="A20" s="12" t="s">
        <v>32</v>
      </c>
      <c r="B20" s="13">
        <v>32224</v>
      </c>
      <c r="C20" s="14" t="s">
        <v>33</v>
      </c>
      <c r="D20" s="7">
        <v>130581</v>
      </c>
      <c r="E20" s="60"/>
      <c r="F20" s="57">
        <f t="shared" si="0"/>
        <v>130581</v>
      </c>
    </row>
    <row r="21" spans="1:6" x14ac:dyDescent="0.25">
      <c r="A21" s="12" t="s">
        <v>34</v>
      </c>
      <c r="B21" s="13">
        <v>32224</v>
      </c>
      <c r="C21" s="14" t="s">
        <v>35</v>
      </c>
      <c r="D21" s="7">
        <v>85500</v>
      </c>
      <c r="E21" s="60"/>
      <c r="F21" s="57">
        <f t="shared" si="0"/>
        <v>85500</v>
      </c>
    </row>
    <row r="22" spans="1:6" x14ac:dyDescent="0.25">
      <c r="A22" s="11" t="s">
        <v>36</v>
      </c>
      <c r="B22" s="6">
        <v>32229</v>
      </c>
      <c r="C22" s="6" t="s">
        <v>37</v>
      </c>
      <c r="D22" s="7">
        <v>180000</v>
      </c>
      <c r="E22" s="60"/>
      <c r="F22" s="57">
        <f t="shared" si="0"/>
        <v>180000</v>
      </c>
    </row>
    <row r="23" spans="1:6" x14ac:dyDescent="0.25">
      <c r="A23" s="8" t="s">
        <v>38</v>
      </c>
      <c r="B23" s="9">
        <v>3222</v>
      </c>
      <c r="C23" s="9" t="s">
        <v>39</v>
      </c>
      <c r="D23" s="10">
        <f>(D22+D12)</f>
        <v>2326081</v>
      </c>
      <c r="E23" s="10">
        <f t="shared" ref="E23:F23" si="2">(E22+E12)</f>
        <v>274482</v>
      </c>
      <c r="F23" s="10">
        <f t="shared" si="2"/>
        <v>2600563</v>
      </c>
    </row>
    <row r="24" spans="1:6" x14ac:dyDescent="0.25">
      <c r="A24" s="11" t="s">
        <v>40</v>
      </c>
      <c r="B24" s="16">
        <v>32231</v>
      </c>
      <c r="C24" s="16" t="s">
        <v>175</v>
      </c>
      <c r="D24" s="7">
        <v>550000</v>
      </c>
      <c r="E24" s="60">
        <v>600000</v>
      </c>
      <c r="F24" s="57">
        <f t="shared" si="0"/>
        <v>1150000</v>
      </c>
    </row>
    <row r="25" spans="1:6" x14ac:dyDescent="0.25">
      <c r="A25" s="11" t="s">
        <v>41</v>
      </c>
      <c r="B25" s="16">
        <v>32233</v>
      </c>
      <c r="C25" s="16" t="s">
        <v>42</v>
      </c>
      <c r="D25" s="7">
        <v>680000</v>
      </c>
      <c r="E25" s="60">
        <v>400000</v>
      </c>
      <c r="F25" s="57">
        <f t="shared" si="0"/>
        <v>1080000</v>
      </c>
    </row>
    <row r="26" spans="1:6" x14ac:dyDescent="0.25">
      <c r="A26" s="11" t="s">
        <v>43</v>
      </c>
      <c r="B26" s="16">
        <v>32234</v>
      </c>
      <c r="C26" s="16" t="s">
        <v>44</v>
      </c>
      <c r="D26" s="7">
        <v>23000</v>
      </c>
      <c r="E26" s="60"/>
      <c r="F26" s="57">
        <f t="shared" si="0"/>
        <v>23000</v>
      </c>
    </row>
    <row r="27" spans="1:6" x14ac:dyDescent="0.25">
      <c r="A27" s="11" t="s">
        <v>45</v>
      </c>
      <c r="B27" s="6">
        <v>32239</v>
      </c>
      <c r="C27" s="6" t="s">
        <v>46</v>
      </c>
      <c r="D27" s="7">
        <v>200000</v>
      </c>
      <c r="E27" s="60"/>
      <c r="F27" s="57">
        <f t="shared" si="0"/>
        <v>200000</v>
      </c>
    </row>
    <row r="28" spans="1:6" x14ac:dyDescent="0.25">
      <c r="A28" s="17" t="s">
        <v>47</v>
      </c>
      <c r="B28" s="18">
        <v>3223</v>
      </c>
      <c r="C28" s="9" t="s">
        <v>48</v>
      </c>
      <c r="D28" s="10">
        <f>SUM(D24:D27)</f>
        <v>1453000</v>
      </c>
      <c r="E28" s="10">
        <f t="shared" ref="E28:F28" si="3">SUM(E24:E27)</f>
        <v>1000000</v>
      </c>
      <c r="F28" s="10">
        <f t="shared" si="3"/>
        <v>2453000</v>
      </c>
    </row>
    <row r="29" spans="1:6" x14ac:dyDescent="0.25">
      <c r="A29" s="11" t="s">
        <v>49</v>
      </c>
      <c r="B29" s="16">
        <v>32241</v>
      </c>
      <c r="C29" s="16" t="s">
        <v>50</v>
      </c>
      <c r="D29" s="7">
        <v>29000</v>
      </c>
      <c r="E29" s="60"/>
      <c r="F29" s="57">
        <f t="shared" si="0"/>
        <v>29000</v>
      </c>
    </row>
    <row r="30" spans="1:6" x14ac:dyDescent="0.25">
      <c r="A30" s="11" t="s">
        <v>51</v>
      </c>
      <c r="B30" s="16">
        <v>32242</v>
      </c>
      <c r="C30" s="16" t="s">
        <v>52</v>
      </c>
      <c r="D30" s="7">
        <v>100000</v>
      </c>
      <c r="E30" s="60">
        <v>-20000</v>
      </c>
      <c r="F30" s="57">
        <f t="shared" si="0"/>
        <v>80000</v>
      </c>
    </row>
    <row r="31" spans="1:6" x14ac:dyDescent="0.25">
      <c r="A31" s="11" t="s">
        <v>53</v>
      </c>
      <c r="B31" s="16">
        <v>32243</v>
      </c>
      <c r="C31" s="16" t="s">
        <v>54</v>
      </c>
      <c r="D31" s="7">
        <v>3000</v>
      </c>
      <c r="E31" s="60"/>
      <c r="F31" s="57">
        <f t="shared" si="0"/>
        <v>3000</v>
      </c>
    </row>
    <row r="32" spans="1:6" x14ac:dyDescent="0.25">
      <c r="A32" s="19" t="s">
        <v>55</v>
      </c>
      <c r="B32" s="9">
        <v>3224</v>
      </c>
      <c r="C32" s="9" t="s">
        <v>56</v>
      </c>
      <c r="D32" s="10">
        <f>SUM(D29:D31)</f>
        <v>132000</v>
      </c>
      <c r="E32" s="10">
        <f t="shared" ref="E32:F32" si="4">SUM(E29:E31)</f>
        <v>-20000</v>
      </c>
      <c r="F32" s="10">
        <f t="shared" si="4"/>
        <v>112000</v>
      </c>
    </row>
    <row r="33" spans="1:6" x14ac:dyDescent="0.25">
      <c r="A33" s="5" t="s">
        <v>57</v>
      </c>
      <c r="B33" s="16">
        <v>32251</v>
      </c>
      <c r="C33" s="16" t="s">
        <v>58</v>
      </c>
      <c r="D33" s="7">
        <f>(D34+D35+D36+D37+D38)</f>
        <v>200000</v>
      </c>
      <c r="E33" s="60">
        <v>20000</v>
      </c>
      <c r="F33" s="57">
        <f t="shared" si="0"/>
        <v>220000</v>
      </c>
    </row>
    <row r="34" spans="1:6" x14ac:dyDescent="0.25">
      <c r="A34" s="20" t="s">
        <v>59</v>
      </c>
      <c r="B34" s="21">
        <v>32251</v>
      </c>
      <c r="C34" s="22" t="s">
        <v>60</v>
      </c>
      <c r="D34" s="7">
        <v>40000</v>
      </c>
      <c r="E34" s="60"/>
      <c r="F34" s="57">
        <f t="shared" si="0"/>
        <v>40000</v>
      </c>
    </row>
    <row r="35" spans="1:6" x14ac:dyDescent="0.25">
      <c r="A35" s="20" t="s">
        <v>61</v>
      </c>
      <c r="B35" s="21">
        <v>32251</v>
      </c>
      <c r="C35" s="22" t="s">
        <v>62</v>
      </c>
      <c r="D35" s="7">
        <v>100000</v>
      </c>
      <c r="E35" s="60"/>
      <c r="F35" s="57">
        <f t="shared" si="0"/>
        <v>100000</v>
      </c>
    </row>
    <row r="36" spans="1:6" x14ac:dyDescent="0.25">
      <c r="A36" s="20" t="s">
        <v>63</v>
      </c>
      <c r="B36" s="21">
        <v>32251</v>
      </c>
      <c r="C36" s="22" t="s">
        <v>64</v>
      </c>
      <c r="D36" s="15"/>
      <c r="E36" s="60"/>
      <c r="F36" s="57">
        <f t="shared" si="0"/>
        <v>0</v>
      </c>
    </row>
    <row r="37" spans="1:6" x14ac:dyDescent="0.25">
      <c r="A37" s="20" t="s">
        <v>65</v>
      </c>
      <c r="B37" s="21">
        <v>32251</v>
      </c>
      <c r="C37" s="22" t="s">
        <v>176</v>
      </c>
      <c r="D37" s="7">
        <v>60000</v>
      </c>
      <c r="E37" s="60"/>
      <c r="F37" s="57">
        <f t="shared" si="0"/>
        <v>60000</v>
      </c>
    </row>
    <row r="38" spans="1:6" x14ac:dyDescent="0.25">
      <c r="A38" s="5" t="s">
        <v>66</v>
      </c>
      <c r="B38" s="16">
        <v>32252</v>
      </c>
      <c r="C38" s="16" t="s">
        <v>67</v>
      </c>
      <c r="D38" s="7">
        <v>0</v>
      </c>
      <c r="E38" s="60"/>
      <c r="F38" s="57">
        <f t="shared" si="0"/>
        <v>0</v>
      </c>
    </row>
    <row r="39" spans="1:6" x14ac:dyDescent="0.25">
      <c r="A39" s="5" t="s">
        <v>66</v>
      </c>
      <c r="B39" s="16">
        <v>32253</v>
      </c>
      <c r="C39" s="16" t="s">
        <v>68</v>
      </c>
      <c r="D39" s="15"/>
      <c r="E39" s="60"/>
      <c r="F39" s="57">
        <f t="shared" si="0"/>
        <v>0</v>
      </c>
    </row>
    <row r="40" spans="1:6" x14ac:dyDescent="0.25">
      <c r="A40" s="19" t="s">
        <v>69</v>
      </c>
      <c r="B40" s="9">
        <v>3225</v>
      </c>
      <c r="C40" s="9" t="s">
        <v>58</v>
      </c>
      <c r="D40" s="10">
        <v>200000</v>
      </c>
      <c r="E40" s="10">
        <f>SUM(E33:E39)</f>
        <v>20000</v>
      </c>
      <c r="F40" s="10">
        <f>(D40+E40)</f>
        <v>220000</v>
      </c>
    </row>
    <row r="41" spans="1:6" x14ac:dyDescent="0.25">
      <c r="A41" s="5" t="s">
        <v>70</v>
      </c>
      <c r="B41" s="6">
        <v>32271</v>
      </c>
      <c r="C41" s="6" t="s">
        <v>71</v>
      </c>
      <c r="D41" s="7">
        <v>0</v>
      </c>
      <c r="E41" s="60"/>
      <c r="F41" s="57">
        <f t="shared" si="0"/>
        <v>0</v>
      </c>
    </row>
    <row r="42" spans="1:6" x14ac:dyDescent="0.25">
      <c r="A42" s="23" t="s">
        <v>72</v>
      </c>
      <c r="B42" s="18">
        <v>3227</v>
      </c>
      <c r="C42" s="24" t="s">
        <v>73</v>
      </c>
      <c r="D42" s="10">
        <v>0</v>
      </c>
      <c r="E42" s="10">
        <v>0</v>
      </c>
      <c r="F42" s="10">
        <v>0</v>
      </c>
    </row>
    <row r="43" spans="1:6" x14ac:dyDescent="0.25">
      <c r="A43" s="25" t="s">
        <v>74</v>
      </c>
      <c r="B43" s="26">
        <v>322</v>
      </c>
      <c r="C43" s="26" t="s">
        <v>75</v>
      </c>
      <c r="D43" s="27">
        <f>(D42+D40+D32+D28+D23+D11)</f>
        <v>4705081</v>
      </c>
      <c r="E43" s="27">
        <f t="shared" ref="E43" si="5">(E42+E40+E32+E28+E23+E11)</f>
        <v>1274482</v>
      </c>
      <c r="F43" s="62">
        <f t="shared" si="0"/>
        <v>5979563</v>
      </c>
    </row>
    <row r="44" spans="1:6" x14ac:dyDescent="0.25">
      <c r="A44" s="5" t="s">
        <v>76</v>
      </c>
      <c r="B44" s="16">
        <v>32311</v>
      </c>
      <c r="C44" s="16" t="s">
        <v>77</v>
      </c>
      <c r="D44" s="7">
        <v>65000</v>
      </c>
      <c r="E44" s="60"/>
      <c r="F44" s="57">
        <f t="shared" si="0"/>
        <v>65000</v>
      </c>
    </row>
    <row r="45" spans="1:6" x14ac:dyDescent="0.25">
      <c r="A45" s="28" t="s">
        <v>78</v>
      </c>
      <c r="B45" s="16">
        <v>32313</v>
      </c>
      <c r="C45" s="16" t="s">
        <v>79</v>
      </c>
      <c r="D45" s="7">
        <v>7000</v>
      </c>
      <c r="E45" s="60"/>
      <c r="F45" s="57">
        <f t="shared" si="0"/>
        <v>7000</v>
      </c>
    </row>
    <row r="46" spans="1:6" x14ac:dyDescent="0.25">
      <c r="A46" s="19" t="s">
        <v>80</v>
      </c>
      <c r="B46" s="9">
        <v>3231</v>
      </c>
      <c r="C46" s="9" t="s">
        <v>81</v>
      </c>
      <c r="D46" s="10">
        <v>72000</v>
      </c>
      <c r="E46" s="10"/>
      <c r="F46" s="10">
        <v>72000</v>
      </c>
    </row>
    <row r="47" spans="1:6" x14ac:dyDescent="0.25">
      <c r="A47" s="5" t="s">
        <v>82</v>
      </c>
      <c r="B47" s="16">
        <v>32321</v>
      </c>
      <c r="C47" s="16" t="s">
        <v>83</v>
      </c>
      <c r="D47" s="7">
        <v>50000</v>
      </c>
      <c r="E47" s="60"/>
      <c r="F47" s="57">
        <f t="shared" si="0"/>
        <v>50000</v>
      </c>
    </row>
    <row r="48" spans="1:6" x14ac:dyDescent="0.25">
      <c r="A48" s="5" t="s">
        <v>84</v>
      </c>
      <c r="B48" s="16">
        <v>32322</v>
      </c>
      <c r="C48" s="16" t="s">
        <v>85</v>
      </c>
      <c r="D48" s="7">
        <v>90000</v>
      </c>
      <c r="E48" s="60"/>
      <c r="F48" s="57">
        <f t="shared" si="0"/>
        <v>90000</v>
      </c>
    </row>
    <row r="49" spans="1:6" x14ac:dyDescent="0.25">
      <c r="A49" s="5" t="s">
        <v>86</v>
      </c>
      <c r="B49" s="16">
        <v>32323</v>
      </c>
      <c r="C49" s="16" t="s">
        <v>87</v>
      </c>
      <c r="D49" s="7">
        <v>13000</v>
      </c>
      <c r="E49" s="60"/>
      <c r="F49" s="57">
        <f t="shared" si="0"/>
        <v>13000</v>
      </c>
    </row>
    <row r="50" spans="1:6" x14ac:dyDescent="0.25">
      <c r="A50" s="19" t="s">
        <v>88</v>
      </c>
      <c r="B50" s="9">
        <v>3232</v>
      </c>
      <c r="C50" s="9" t="s">
        <v>89</v>
      </c>
      <c r="D50" s="10">
        <f>SUM(D47:D49)</f>
        <v>153000</v>
      </c>
      <c r="E50" s="10">
        <f t="shared" ref="E50:F50" si="6">SUM(E47:E49)</f>
        <v>0</v>
      </c>
      <c r="F50" s="10">
        <f t="shared" si="6"/>
        <v>153000</v>
      </c>
    </row>
    <row r="51" spans="1:6" x14ac:dyDescent="0.25">
      <c r="A51" s="5" t="s">
        <v>90</v>
      </c>
      <c r="B51" s="16">
        <v>32332</v>
      </c>
      <c r="C51" s="16" t="s">
        <v>91</v>
      </c>
      <c r="D51" s="7">
        <v>8000</v>
      </c>
      <c r="E51" s="60"/>
      <c r="F51" s="57">
        <f t="shared" si="0"/>
        <v>8000</v>
      </c>
    </row>
    <row r="52" spans="1:6" x14ac:dyDescent="0.25">
      <c r="A52" s="19" t="s">
        <v>92</v>
      </c>
      <c r="B52" s="9">
        <v>3233</v>
      </c>
      <c r="C52" s="9" t="s">
        <v>91</v>
      </c>
      <c r="D52" s="10">
        <v>8000</v>
      </c>
      <c r="E52" s="10"/>
      <c r="F52" s="10">
        <v>8000</v>
      </c>
    </row>
    <row r="53" spans="1:6" x14ac:dyDescent="0.25">
      <c r="A53" s="5" t="s">
        <v>93</v>
      </c>
      <c r="B53" s="16">
        <v>23241</v>
      </c>
      <c r="C53" s="16" t="s">
        <v>94</v>
      </c>
      <c r="D53" s="7">
        <v>250000</v>
      </c>
      <c r="E53" s="60"/>
      <c r="F53" s="57">
        <f t="shared" si="0"/>
        <v>250000</v>
      </c>
    </row>
    <row r="54" spans="1:6" x14ac:dyDescent="0.25">
      <c r="A54" s="5" t="s">
        <v>95</v>
      </c>
      <c r="B54" s="16">
        <v>32342</v>
      </c>
      <c r="C54" s="16" t="s">
        <v>96</v>
      </c>
      <c r="D54" s="7">
        <v>110000</v>
      </c>
      <c r="E54" s="60"/>
      <c r="F54" s="57">
        <f t="shared" si="0"/>
        <v>110000</v>
      </c>
    </row>
    <row r="55" spans="1:6" x14ac:dyDescent="0.25">
      <c r="A55" s="5" t="s">
        <v>97</v>
      </c>
      <c r="B55" s="16">
        <v>32343</v>
      </c>
      <c r="C55" s="16" t="s">
        <v>98</v>
      </c>
      <c r="D55" s="7">
        <v>20000</v>
      </c>
      <c r="E55" s="60"/>
      <c r="F55" s="57">
        <f t="shared" si="0"/>
        <v>20000</v>
      </c>
    </row>
    <row r="56" spans="1:6" x14ac:dyDescent="0.25">
      <c r="A56" s="5" t="s">
        <v>99</v>
      </c>
      <c r="B56" s="16">
        <v>32349</v>
      </c>
      <c r="C56" s="16" t="s">
        <v>100</v>
      </c>
      <c r="D56" s="7">
        <v>120000</v>
      </c>
      <c r="E56" s="60"/>
      <c r="F56" s="57">
        <f t="shared" si="0"/>
        <v>120000</v>
      </c>
    </row>
    <row r="57" spans="1:6" x14ac:dyDescent="0.25">
      <c r="A57" s="29" t="s">
        <v>101</v>
      </c>
      <c r="B57" s="9">
        <v>3234</v>
      </c>
      <c r="C57" s="9" t="s">
        <v>102</v>
      </c>
      <c r="D57" s="10">
        <f>SUM(D53:D56)</f>
        <v>500000</v>
      </c>
      <c r="E57" s="10">
        <f t="shared" ref="E57:F57" si="7">SUM(E53:E56)</f>
        <v>0</v>
      </c>
      <c r="F57" s="10">
        <f t="shared" si="7"/>
        <v>500000</v>
      </c>
    </row>
    <row r="58" spans="1:6" x14ac:dyDescent="0.25">
      <c r="A58" s="5" t="s">
        <v>103</v>
      </c>
      <c r="B58" s="16">
        <v>32361</v>
      </c>
      <c r="C58" s="16" t="s">
        <v>104</v>
      </c>
      <c r="D58" s="7">
        <v>50000</v>
      </c>
      <c r="E58" s="60"/>
      <c r="F58" s="57">
        <f t="shared" si="0"/>
        <v>50000</v>
      </c>
    </row>
    <row r="59" spans="1:6" x14ac:dyDescent="0.25">
      <c r="A59" s="19" t="s">
        <v>105</v>
      </c>
      <c r="B59" s="9">
        <v>3236</v>
      </c>
      <c r="C59" s="9" t="s">
        <v>104</v>
      </c>
      <c r="D59" s="10">
        <v>50000</v>
      </c>
      <c r="E59" s="10"/>
      <c r="F59" s="10">
        <v>50000</v>
      </c>
    </row>
    <row r="60" spans="1:6" x14ac:dyDescent="0.25">
      <c r="A60" s="30" t="s">
        <v>106</v>
      </c>
      <c r="B60" s="16">
        <v>32372</v>
      </c>
      <c r="C60" s="16" t="s">
        <v>107</v>
      </c>
      <c r="D60" s="15"/>
      <c r="E60" s="60"/>
      <c r="F60" s="57">
        <f t="shared" si="0"/>
        <v>0</v>
      </c>
    </row>
    <row r="61" spans="1:6" x14ac:dyDescent="0.25">
      <c r="A61" s="30" t="s">
        <v>106</v>
      </c>
      <c r="B61" s="16">
        <v>32373</v>
      </c>
      <c r="C61" s="16" t="s">
        <v>108</v>
      </c>
      <c r="D61" s="7">
        <v>15000</v>
      </c>
      <c r="E61" s="60"/>
      <c r="F61" s="57">
        <f t="shared" si="0"/>
        <v>15000</v>
      </c>
    </row>
    <row r="62" spans="1:6" x14ac:dyDescent="0.25">
      <c r="A62" s="30" t="s">
        <v>109</v>
      </c>
      <c r="B62" s="16">
        <v>32379</v>
      </c>
      <c r="C62" s="16" t="s">
        <v>110</v>
      </c>
      <c r="D62" s="15">
        <v>0</v>
      </c>
      <c r="E62" s="60"/>
      <c r="F62" s="57">
        <f t="shared" ref="F62:F98" si="8">(D62+E62)</f>
        <v>0</v>
      </c>
    </row>
    <row r="63" spans="1:6" x14ac:dyDescent="0.25">
      <c r="A63" s="19" t="s">
        <v>111</v>
      </c>
      <c r="B63" s="9">
        <v>3237</v>
      </c>
      <c r="C63" s="9" t="s">
        <v>110</v>
      </c>
      <c r="D63" s="10">
        <f>SUM(D60:D62)</f>
        <v>15000</v>
      </c>
      <c r="E63" s="10">
        <f t="shared" ref="E63:F63" si="9">SUM(E60:E62)</f>
        <v>0</v>
      </c>
      <c r="F63" s="10">
        <f t="shared" si="9"/>
        <v>15000</v>
      </c>
    </row>
    <row r="64" spans="1:6" x14ac:dyDescent="0.25">
      <c r="A64" s="5" t="s">
        <v>112</v>
      </c>
      <c r="B64" s="16">
        <v>32389</v>
      </c>
      <c r="C64" s="16" t="s">
        <v>113</v>
      </c>
      <c r="D64" s="7">
        <v>46000</v>
      </c>
      <c r="E64" s="60"/>
      <c r="F64" s="57">
        <f t="shared" si="8"/>
        <v>46000</v>
      </c>
    </row>
    <row r="65" spans="1:6" x14ac:dyDescent="0.25">
      <c r="A65" s="23" t="s">
        <v>114</v>
      </c>
      <c r="B65" s="18">
        <v>3238</v>
      </c>
      <c r="C65" s="18" t="s">
        <v>113</v>
      </c>
      <c r="D65" s="10">
        <v>46000</v>
      </c>
      <c r="E65" s="10"/>
      <c r="F65" s="10">
        <v>46000</v>
      </c>
    </row>
    <row r="66" spans="1:6" x14ac:dyDescent="0.25">
      <c r="A66" s="5" t="s">
        <v>115</v>
      </c>
      <c r="B66" s="16">
        <v>32394</v>
      </c>
      <c r="C66" s="16" t="s">
        <v>116</v>
      </c>
      <c r="D66" s="7">
        <v>3500</v>
      </c>
      <c r="E66" s="60"/>
      <c r="F66" s="57">
        <f t="shared" si="8"/>
        <v>3500</v>
      </c>
    </row>
    <row r="67" spans="1:6" x14ac:dyDescent="0.25">
      <c r="A67" s="5" t="s">
        <v>117</v>
      </c>
      <c r="B67" s="16">
        <v>32399</v>
      </c>
      <c r="C67" s="16" t="s">
        <v>118</v>
      </c>
      <c r="D67" s="7">
        <v>24000</v>
      </c>
      <c r="E67" s="60"/>
      <c r="F67" s="57">
        <f t="shared" si="8"/>
        <v>24000</v>
      </c>
    </row>
    <row r="68" spans="1:6" x14ac:dyDescent="0.25">
      <c r="A68" s="19" t="s">
        <v>119</v>
      </c>
      <c r="B68" s="9">
        <v>3239</v>
      </c>
      <c r="C68" s="9" t="s">
        <v>120</v>
      </c>
      <c r="D68" s="10">
        <v>27500</v>
      </c>
      <c r="E68" s="10"/>
      <c r="F68" s="10">
        <v>27500</v>
      </c>
    </row>
    <row r="69" spans="1:6" x14ac:dyDescent="0.25">
      <c r="A69" s="25" t="s">
        <v>121</v>
      </c>
      <c r="B69" s="26">
        <v>323</v>
      </c>
      <c r="C69" s="26" t="s">
        <v>122</v>
      </c>
      <c r="D69" s="27">
        <f>(D68+D65+D63+D59+D57+D52+D50+D46)</f>
        <v>871500</v>
      </c>
      <c r="E69" s="27">
        <f t="shared" ref="E69" si="10">(E68+E65+E63+E59+E57+E52+E50+E46)</f>
        <v>0</v>
      </c>
      <c r="F69" s="62">
        <f t="shared" si="8"/>
        <v>871500</v>
      </c>
    </row>
    <row r="70" spans="1:6" x14ac:dyDescent="0.25">
      <c r="A70" s="5" t="s">
        <v>123</v>
      </c>
      <c r="B70" s="16">
        <v>32911</v>
      </c>
      <c r="C70" s="16" t="s">
        <v>124</v>
      </c>
      <c r="D70" s="7">
        <v>46800</v>
      </c>
      <c r="E70" s="60"/>
      <c r="F70" s="57">
        <f t="shared" si="8"/>
        <v>46800</v>
      </c>
    </row>
    <row r="71" spans="1:6" x14ac:dyDescent="0.25">
      <c r="A71" s="19" t="s">
        <v>125</v>
      </c>
      <c r="B71" s="9">
        <v>3291</v>
      </c>
      <c r="C71" s="9" t="s">
        <v>124</v>
      </c>
      <c r="D71" s="10">
        <v>46800</v>
      </c>
      <c r="E71" s="10"/>
      <c r="F71" s="10">
        <v>46800</v>
      </c>
    </row>
    <row r="72" spans="1:6" x14ac:dyDescent="0.25">
      <c r="A72" s="5" t="s">
        <v>126</v>
      </c>
      <c r="B72" s="16">
        <v>32921</v>
      </c>
      <c r="C72" s="16" t="s">
        <v>127</v>
      </c>
      <c r="D72" s="7">
        <v>11000</v>
      </c>
      <c r="E72" s="60"/>
      <c r="F72" s="57">
        <f t="shared" si="8"/>
        <v>11000</v>
      </c>
    </row>
    <row r="73" spans="1:6" x14ac:dyDescent="0.25">
      <c r="A73" s="30" t="s">
        <v>128</v>
      </c>
      <c r="B73" s="16">
        <v>32922</v>
      </c>
      <c r="C73" s="16" t="s">
        <v>129</v>
      </c>
      <c r="D73" s="7">
        <v>70000</v>
      </c>
      <c r="E73" s="60"/>
      <c r="F73" s="57">
        <f t="shared" si="8"/>
        <v>70000</v>
      </c>
    </row>
    <row r="74" spans="1:6" x14ac:dyDescent="0.25">
      <c r="A74" s="23" t="s">
        <v>130</v>
      </c>
      <c r="B74" s="9">
        <v>3292</v>
      </c>
      <c r="C74" s="9" t="s">
        <v>131</v>
      </c>
      <c r="D74" s="10">
        <f>SUM(D72:D73)</f>
        <v>81000</v>
      </c>
      <c r="E74" s="10">
        <f t="shared" ref="E74:F74" si="11">SUM(E72:E73)</f>
        <v>0</v>
      </c>
      <c r="F74" s="10">
        <f t="shared" si="11"/>
        <v>81000</v>
      </c>
    </row>
    <row r="75" spans="1:6" x14ac:dyDescent="0.25">
      <c r="A75" s="5" t="s">
        <v>132</v>
      </c>
      <c r="B75" s="16">
        <v>32955</v>
      </c>
      <c r="C75" s="16" t="s">
        <v>133</v>
      </c>
      <c r="D75" s="7">
        <v>0</v>
      </c>
      <c r="E75" s="60"/>
      <c r="F75" s="57">
        <f t="shared" si="8"/>
        <v>0</v>
      </c>
    </row>
    <row r="76" spans="1:6" x14ac:dyDescent="0.25">
      <c r="A76" s="23" t="s">
        <v>134</v>
      </c>
      <c r="B76" s="18">
        <v>3295</v>
      </c>
      <c r="C76" s="18" t="s">
        <v>135</v>
      </c>
      <c r="D76" s="10">
        <v>0</v>
      </c>
      <c r="E76" s="10">
        <v>0</v>
      </c>
      <c r="F76" s="10">
        <v>0</v>
      </c>
    </row>
    <row r="77" spans="1:6" x14ac:dyDescent="0.25">
      <c r="A77" s="5" t="s">
        <v>136</v>
      </c>
      <c r="B77" s="16">
        <v>32999</v>
      </c>
      <c r="C77" s="16" t="s">
        <v>137</v>
      </c>
      <c r="D77" s="7">
        <v>19000</v>
      </c>
      <c r="E77" s="60"/>
      <c r="F77" s="57">
        <f t="shared" si="8"/>
        <v>19000</v>
      </c>
    </row>
    <row r="78" spans="1:6" x14ac:dyDescent="0.25">
      <c r="A78" s="23" t="s">
        <v>138</v>
      </c>
      <c r="B78" s="18">
        <v>3299</v>
      </c>
      <c r="C78" s="18" t="s">
        <v>137</v>
      </c>
      <c r="D78" s="10">
        <v>19000</v>
      </c>
      <c r="E78" s="10"/>
      <c r="F78" s="10">
        <v>19000</v>
      </c>
    </row>
    <row r="79" spans="1:6" x14ac:dyDescent="0.25">
      <c r="A79" s="31" t="s">
        <v>139</v>
      </c>
      <c r="B79" s="26">
        <v>329</v>
      </c>
      <c r="C79" s="26" t="s">
        <v>140</v>
      </c>
      <c r="D79" s="32">
        <f>(D78+D76+D74+D71)</f>
        <v>146800</v>
      </c>
      <c r="E79" s="32">
        <f t="shared" ref="E79" si="12">(E78+E76+E74+E71)</f>
        <v>0</v>
      </c>
      <c r="F79" s="62">
        <f t="shared" si="8"/>
        <v>146800</v>
      </c>
    </row>
    <row r="80" spans="1:6" x14ac:dyDescent="0.25">
      <c r="A80" s="33"/>
      <c r="B80" s="34">
        <v>32</v>
      </c>
      <c r="C80" s="34" t="s">
        <v>141</v>
      </c>
      <c r="D80" s="35">
        <f>(D79+D69+D43)</f>
        <v>5723381</v>
      </c>
      <c r="E80" s="61">
        <f>(E79+E69+E43)</f>
        <v>1274482</v>
      </c>
      <c r="F80" s="59">
        <f t="shared" si="8"/>
        <v>6997863</v>
      </c>
    </row>
    <row r="81" spans="1:6" x14ac:dyDescent="0.25">
      <c r="A81" s="30" t="s">
        <v>171</v>
      </c>
      <c r="B81" s="16">
        <v>34312</v>
      </c>
      <c r="C81" s="16" t="s">
        <v>143</v>
      </c>
      <c r="D81" s="7">
        <v>23000</v>
      </c>
      <c r="E81" s="60"/>
      <c r="F81" s="57">
        <f t="shared" si="8"/>
        <v>23000</v>
      </c>
    </row>
    <row r="82" spans="1:6" x14ac:dyDescent="0.25">
      <c r="A82" s="36" t="s">
        <v>144</v>
      </c>
      <c r="B82" s="9">
        <v>3431</v>
      </c>
      <c r="C82" s="9" t="s">
        <v>143</v>
      </c>
      <c r="D82" s="10">
        <v>23000</v>
      </c>
      <c r="E82" s="10"/>
      <c r="F82" s="10">
        <v>23000</v>
      </c>
    </row>
    <row r="83" spans="1:6" x14ac:dyDescent="0.25">
      <c r="A83" s="37" t="s">
        <v>145</v>
      </c>
      <c r="B83" s="38">
        <v>343</v>
      </c>
      <c r="C83" s="38" t="s">
        <v>146</v>
      </c>
      <c r="D83" s="27">
        <v>23000</v>
      </c>
      <c r="E83" s="27"/>
      <c r="F83" s="62">
        <f t="shared" si="8"/>
        <v>23000</v>
      </c>
    </row>
    <row r="84" spans="1:6" x14ac:dyDescent="0.25">
      <c r="A84" s="39"/>
      <c r="B84" s="40">
        <v>34</v>
      </c>
      <c r="C84" s="40" t="s">
        <v>147</v>
      </c>
      <c r="D84" s="35">
        <v>23000</v>
      </c>
      <c r="E84" s="61"/>
      <c r="F84" s="59">
        <f t="shared" si="8"/>
        <v>23000</v>
      </c>
    </row>
    <row r="85" spans="1:6" x14ac:dyDescent="0.25">
      <c r="A85" s="30"/>
      <c r="B85" s="41">
        <v>3</v>
      </c>
      <c r="C85" s="41" t="s">
        <v>148</v>
      </c>
      <c r="D85" s="42">
        <f>(D84+D80)</f>
        <v>5746381</v>
      </c>
      <c r="E85" s="63">
        <f>(E84+E80)</f>
        <v>1274482</v>
      </c>
      <c r="F85" s="42">
        <f>(F84+F80)</f>
        <v>7020863</v>
      </c>
    </row>
    <row r="86" spans="1:6" x14ac:dyDescent="0.25">
      <c r="A86" s="43" t="s">
        <v>149</v>
      </c>
      <c r="B86" s="44">
        <v>422</v>
      </c>
      <c r="C86" s="44" t="s">
        <v>150</v>
      </c>
      <c r="D86" s="45">
        <v>30000</v>
      </c>
      <c r="E86" s="58"/>
      <c r="F86" s="45">
        <f t="shared" si="8"/>
        <v>30000</v>
      </c>
    </row>
    <row r="87" spans="1:6" x14ac:dyDescent="0.25">
      <c r="A87" s="43" t="s">
        <v>151</v>
      </c>
      <c r="B87" s="44">
        <v>422</v>
      </c>
      <c r="C87" s="44" t="s">
        <v>152</v>
      </c>
      <c r="D87" s="45">
        <v>102500</v>
      </c>
      <c r="E87" s="58"/>
      <c r="F87" s="45">
        <f t="shared" si="8"/>
        <v>102500</v>
      </c>
    </row>
    <row r="88" spans="1:6" x14ac:dyDescent="0.25">
      <c r="A88" s="43" t="s">
        <v>153</v>
      </c>
      <c r="B88" s="44">
        <v>422</v>
      </c>
      <c r="C88" s="44" t="s">
        <v>154</v>
      </c>
      <c r="D88" s="45"/>
      <c r="E88" s="58"/>
      <c r="F88" s="45">
        <f t="shared" si="8"/>
        <v>0</v>
      </c>
    </row>
    <row r="89" spans="1:6" x14ac:dyDescent="0.25">
      <c r="A89" s="43" t="s">
        <v>156</v>
      </c>
      <c r="B89" s="44">
        <v>422</v>
      </c>
      <c r="C89" s="44" t="s">
        <v>173</v>
      </c>
      <c r="D89" s="45"/>
      <c r="E89" s="58">
        <v>48000</v>
      </c>
      <c r="F89" s="45">
        <f t="shared" si="8"/>
        <v>48000</v>
      </c>
    </row>
    <row r="90" spans="1:6" x14ac:dyDescent="0.25">
      <c r="A90" s="43" t="s">
        <v>157</v>
      </c>
      <c r="B90" s="44">
        <v>3299</v>
      </c>
      <c r="C90" s="44" t="s">
        <v>179</v>
      </c>
      <c r="D90" s="45"/>
      <c r="E90" s="58">
        <v>10000</v>
      </c>
      <c r="F90" s="45">
        <f t="shared" si="8"/>
        <v>10000</v>
      </c>
    </row>
    <row r="91" spans="1:6" x14ac:dyDescent="0.25">
      <c r="A91" s="43" t="s">
        <v>158</v>
      </c>
      <c r="B91" s="44">
        <v>451</v>
      </c>
      <c r="C91" s="44" t="s">
        <v>180</v>
      </c>
      <c r="D91" s="45">
        <v>100000</v>
      </c>
      <c r="E91" s="58">
        <v>-90000</v>
      </c>
      <c r="F91" s="45">
        <f t="shared" si="8"/>
        <v>10000</v>
      </c>
    </row>
    <row r="92" spans="1:6" x14ac:dyDescent="0.25">
      <c r="A92" s="43" t="s">
        <v>159</v>
      </c>
      <c r="B92" s="44">
        <v>451</v>
      </c>
      <c r="C92" s="44" t="s">
        <v>178</v>
      </c>
      <c r="D92" s="45"/>
      <c r="E92" s="58">
        <v>990000</v>
      </c>
      <c r="F92" s="45">
        <f t="shared" si="8"/>
        <v>990000</v>
      </c>
    </row>
    <row r="93" spans="1:6" x14ac:dyDescent="0.25">
      <c r="A93" s="43" t="s">
        <v>155</v>
      </c>
      <c r="B93" s="44">
        <v>451</v>
      </c>
      <c r="C93" s="44" t="s">
        <v>177</v>
      </c>
      <c r="D93" s="45">
        <v>300000</v>
      </c>
      <c r="E93" s="58">
        <v>-150000</v>
      </c>
      <c r="F93" s="45">
        <f t="shared" si="8"/>
        <v>150000</v>
      </c>
    </row>
    <row r="94" spans="1:6" x14ac:dyDescent="0.25">
      <c r="A94" s="46" t="s">
        <v>160</v>
      </c>
      <c r="B94" s="47">
        <v>4</v>
      </c>
      <c r="C94" s="47" t="s">
        <v>161</v>
      </c>
      <c r="D94" s="48">
        <f>SUM(D86:D93)</f>
        <v>532500</v>
      </c>
      <c r="E94" s="68">
        <f>SUM(E86:E93)</f>
        <v>808000</v>
      </c>
      <c r="F94" s="48">
        <f t="shared" si="8"/>
        <v>1340500</v>
      </c>
    </row>
    <row r="95" spans="1:6" x14ac:dyDescent="0.25">
      <c r="A95" s="46" t="s">
        <v>162</v>
      </c>
      <c r="B95" s="47">
        <v>4</v>
      </c>
      <c r="C95" s="47" t="s">
        <v>163</v>
      </c>
      <c r="D95" s="45">
        <v>150000</v>
      </c>
      <c r="E95" s="58"/>
      <c r="F95" s="45">
        <f t="shared" si="8"/>
        <v>150000</v>
      </c>
    </row>
    <row r="96" spans="1:6" x14ac:dyDescent="0.25">
      <c r="A96" s="46" t="s">
        <v>164</v>
      </c>
      <c r="B96" s="49">
        <v>4</v>
      </c>
      <c r="C96" s="49" t="s">
        <v>165</v>
      </c>
      <c r="D96" s="48">
        <f>(D94+D95)</f>
        <v>682500</v>
      </c>
      <c r="E96" s="48">
        <f>(E94+E95)</f>
        <v>808000</v>
      </c>
      <c r="F96" s="48">
        <f t="shared" si="8"/>
        <v>1490500</v>
      </c>
    </row>
    <row r="97" spans="1:6" x14ac:dyDescent="0.25">
      <c r="A97" s="50" t="s">
        <v>166</v>
      </c>
      <c r="B97" s="51">
        <v>34222</v>
      </c>
      <c r="C97" s="51" t="s">
        <v>142</v>
      </c>
      <c r="D97" s="52">
        <v>17800</v>
      </c>
      <c r="E97" s="52"/>
      <c r="F97" s="59">
        <f t="shared" si="8"/>
        <v>17800</v>
      </c>
    </row>
    <row r="98" spans="1:6" x14ac:dyDescent="0.25">
      <c r="A98" s="50" t="s">
        <v>166</v>
      </c>
      <c r="B98" s="51">
        <v>54222</v>
      </c>
      <c r="C98" s="51" t="s">
        <v>167</v>
      </c>
      <c r="D98" s="52">
        <v>117000</v>
      </c>
      <c r="E98" s="52"/>
      <c r="F98" s="59">
        <f t="shared" si="8"/>
        <v>117000</v>
      </c>
    </row>
    <row r="99" spans="1:6" x14ac:dyDescent="0.25">
      <c r="A99" s="54"/>
      <c r="B99" s="55"/>
      <c r="C99" s="55" t="s">
        <v>170</v>
      </c>
      <c r="D99" s="56">
        <f>(D96+D97+D98)</f>
        <v>817300</v>
      </c>
      <c r="E99" s="56">
        <f>(E96+E97+E98)</f>
        <v>808000</v>
      </c>
      <c r="F99" s="56">
        <f>(F96+F97+F98)</f>
        <v>1625300</v>
      </c>
    </row>
    <row r="100" spans="1:6" ht="21" x14ac:dyDescent="0.35">
      <c r="A100" s="65" t="s">
        <v>168</v>
      </c>
      <c r="B100" s="66"/>
      <c r="C100" s="66"/>
      <c r="D100" s="53">
        <f>(D99+D85)</f>
        <v>6563681</v>
      </c>
      <c r="E100" s="53">
        <f>(E99+E85)</f>
        <v>2082482</v>
      </c>
      <c r="F100" s="53">
        <f>(D100+E100)</f>
        <v>8646163</v>
      </c>
    </row>
  </sheetData>
  <mergeCells count="2">
    <mergeCell ref="A100:C100"/>
    <mergeCell ref="A1:F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B33" sqref="B33"/>
    </sheetView>
  </sheetViews>
  <sheetFormatPr defaultRowHeight="15" x14ac:dyDescent="0.25"/>
  <sheetData>
    <row r="1" ht="15" customHeight="1" x14ac:dyDescent="0.25"/>
    <row r="10" ht="30.75" customHeight="1" x14ac:dyDescent="0.25"/>
    <row r="11" ht="30.75" customHeight="1" x14ac:dyDescent="0.25"/>
    <row r="12" ht="30.75" customHeigh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plan</vt:lpstr>
      <vt:lpstr>List2</vt:lpstr>
      <vt:lpstr>List3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Korisnik533</dc:creator>
  <cp:lastModifiedBy>Korisnik533</cp:lastModifiedBy>
  <dcterms:created xsi:type="dcterms:W3CDTF">2022-02-07T08:41:13Z</dcterms:created>
  <dcterms:modified xsi:type="dcterms:W3CDTF">2022-09-05T09:04:49Z</dcterms:modified>
</cp:coreProperties>
</file>